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01_SEKRETARIAT\Formulare_Internet\2025\NP\"/>
    </mc:Choice>
  </mc:AlternateContent>
  <bookViews>
    <workbookView xWindow="0" yWindow="0" windowWidth="38400" windowHeight="20688" tabRatio="730" firstSheet="1" activeTab="1"/>
  </bookViews>
  <sheets>
    <sheet name="Muster" sheetId="28" r:id="rId1"/>
    <sheet name="Einkommen &amp; Vermögen Teilh. 1 " sheetId="2" r:id="rId2"/>
    <sheet name="Teilh. 2" sheetId="9" r:id="rId3"/>
    <sheet name="Teilh. 3" sheetId="10" r:id="rId4"/>
    <sheet name="Teilh. 4" sheetId="11" r:id="rId5"/>
    <sheet name="Teilh. 5" sheetId="12" r:id="rId6"/>
    <sheet name="Teilh. 6" sheetId="13" r:id="rId7"/>
    <sheet name="Teilh. 7" sheetId="14" r:id="rId8"/>
    <sheet name="Teilh. 8" sheetId="15" r:id="rId9"/>
    <sheet name="Teilh. 9" sheetId="16" r:id="rId10"/>
    <sheet name="Teilh. 10" sheetId="17" r:id="rId11"/>
    <sheet name="Teilh. 11" sheetId="18" r:id="rId12"/>
    <sheet name="Teilh. 12" sheetId="19" r:id="rId13"/>
    <sheet name="Teilh. 13" sheetId="20" r:id="rId14"/>
    <sheet name="Teilh. 14" sheetId="21" r:id="rId15"/>
    <sheet name="Teilh. 15" sheetId="22" r:id="rId16"/>
    <sheet name="Teilh. 16" sheetId="23" r:id="rId17"/>
    <sheet name="Teilh. 17" sheetId="24" r:id="rId18"/>
    <sheet name="Teilh. 18" sheetId="25" r:id="rId19"/>
    <sheet name="Teilh. 19" sheetId="26" r:id="rId20"/>
    <sheet name="Teilh. 20" sheetId="27" r:id="rId21"/>
  </sheets>
  <definedNames>
    <definedName name="_xlnm.Print_Area" localSheetId="1">'Einkommen &amp; Vermögen Teilh. 1 '!$A$4:$N$140</definedName>
    <definedName name="_xlnm.Print_Area" localSheetId="10">'Teilh. 10'!$A$4:$N$140</definedName>
    <definedName name="_xlnm.Print_Area" localSheetId="11">'Teilh. 11'!$A$4:$N$140</definedName>
    <definedName name="_xlnm.Print_Area" localSheetId="12">'Teilh. 12'!$A$4:$N$140</definedName>
    <definedName name="_xlnm.Print_Area" localSheetId="13">'Teilh. 13'!$A$4:$N$140</definedName>
    <definedName name="_xlnm.Print_Area" localSheetId="14">'Teilh. 14'!$A$4:$N$140</definedName>
    <definedName name="_xlnm.Print_Area" localSheetId="15">'Teilh. 15'!$A$4:$N$140</definedName>
    <definedName name="_xlnm.Print_Area" localSheetId="16">'Teilh. 16'!$A$4:$N$140</definedName>
    <definedName name="_xlnm.Print_Area" localSheetId="17">'Teilh. 17'!$A$4:$N$140</definedName>
    <definedName name="_xlnm.Print_Area" localSheetId="18">'Teilh. 18'!$A$4:$N$140</definedName>
    <definedName name="_xlnm.Print_Area" localSheetId="19">'Teilh. 19'!$A$4:$N$140</definedName>
    <definedName name="_xlnm.Print_Area" localSheetId="2">'Teilh. 2'!$A$4:$N$140</definedName>
    <definedName name="_xlnm.Print_Area" localSheetId="20">'Teilh. 20'!$A$4:$N$140</definedName>
    <definedName name="_xlnm.Print_Area" localSheetId="3">'Teilh. 3'!$A$4:$N$140</definedName>
    <definedName name="_xlnm.Print_Area" localSheetId="4">'Teilh. 4'!$A$4:$N$140</definedName>
    <definedName name="_xlnm.Print_Area" localSheetId="5">'Teilh. 5'!$A$4:$N$140</definedName>
    <definedName name="_xlnm.Print_Area" localSheetId="6">'Teilh. 6'!$A$4:$N$140</definedName>
    <definedName name="_xlnm.Print_Area" localSheetId="7">'Teilh. 7'!$A$4:$N$140</definedName>
    <definedName name="_xlnm.Print_Area" localSheetId="8">'Teilh. 8'!$A$4:$N$140</definedName>
    <definedName name="_xlnm.Print_Area" localSheetId="9">'Teilh. 9'!$A$4:$N$140</definedName>
    <definedName name="_xlnm.Print_Titles" localSheetId="1">'Einkommen &amp; Vermögen Teilh. 1 '!$4:$8</definedName>
    <definedName name="_xlnm.Print_Titles" localSheetId="10">'Teilh. 10'!$4:$8</definedName>
    <definedName name="_xlnm.Print_Titles" localSheetId="11">'Teilh. 11'!$4:$8</definedName>
    <definedName name="_xlnm.Print_Titles" localSheetId="12">'Teilh. 12'!$4:$8</definedName>
    <definedName name="_xlnm.Print_Titles" localSheetId="13">'Teilh. 13'!$4:$8</definedName>
    <definedName name="_xlnm.Print_Titles" localSheetId="14">'Teilh. 14'!$4:$8</definedName>
    <definedName name="_xlnm.Print_Titles" localSheetId="15">'Teilh. 15'!$4:$8</definedName>
    <definedName name="_xlnm.Print_Titles" localSheetId="16">'Teilh. 16'!$4:$8</definedName>
    <definedName name="_xlnm.Print_Titles" localSheetId="17">'Teilh. 17'!$4:$8</definedName>
    <definedName name="_xlnm.Print_Titles" localSheetId="18">'Teilh. 18'!$4:$8</definedName>
    <definedName name="_xlnm.Print_Titles" localSheetId="19">'Teilh. 19'!$4:$8</definedName>
    <definedName name="_xlnm.Print_Titles" localSheetId="2">'Teilh. 2'!$4:$8</definedName>
    <definedName name="_xlnm.Print_Titles" localSheetId="20">'Teilh. 20'!$4:$8</definedName>
    <definedName name="_xlnm.Print_Titles" localSheetId="3">'Teilh. 3'!$4:$8</definedName>
    <definedName name="_xlnm.Print_Titles" localSheetId="4">'Teilh. 4'!$4:$8</definedName>
    <definedName name="_xlnm.Print_Titles" localSheetId="5">'Teilh. 5'!$4:$8</definedName>
    <definedName name="_xlnm.Print_Titles" localSheetId="6">'Teilh. 6'!$4:$8</definedName>
    <definedName name="_xlnm.Print_Titles" localSheetId="7">'Teilh. 7'!$4:$8</definedName>
    <definedName name="_xlnm.Print_Titles" localSheetId="8">'Teilh. 8'!$4:$8</definedName>
    <definedName name="_xlnm.Print_Titles" localSheetId="9">'Teilh. 9'!$4:$8</definedName>
  </definedNames>
  <calcPr calcId="162913"/>
</workbook>
</file>

<file path=xl/calcChain.xml><?xml version="1.0" encoding="utf-8"?>
<calcChain xmlns="http://schemas.openxmlformats.org/spreadsheetml/2006/main">
  <c r="M133" i="27" l="1"/>
  <c r="M123" i="27"/>
  <c r="M133" i="26"/>
  <c r="M123" i="26"/>
  <c r="M133" i="25"/>
  <c r="M123" i="25"/>
  <c r="M133" i="24"/>
  <c r="M123" i="24"/>
  <c r="M133" i="23"/>
  <c r="M123" i="23"/>
  <c r="M133" i="22"/>
  <c r="M123" i="22"/>
  <c r="M133" i="21"/>
  <c r="M123" i="21"/>
  <c r="M133" i="20"/>
  <c r="M123" i="20"/>
  <c r="M133" i="19"/>
  <c r="M123" i="19"/>
  <c r="M133" i="18"/>
  <c r="M123" i="18"/>
  <c r="M133" i="17"/>
  <c r="M123" i="17"/>
  <c r="M133" i="16"/>
  <c r="M123" i="16"/>
  <c r="M133" i="15"/>
  <c r="M123" i="15"/>
  <c r="M133" i="14"/>
  <c r="M123" i="14"/>
  <c r="M133" i="13"/>
  <c r="M123" i="13"/>
  <c r="M133" i="12"/>
  <c r="M123" i="12"/>
  <c r="M133" i="11"/>
  <c r="M123" i="11"/>
  <c r="M133" i="10"/>
  <c r="M123" i="10"/>
  <c r="M133" i="9"/>
  <c r="M123" i="9"/>
  <c r="M103" i="27"/>
  <c r="M103" i="26"/>
  <c r="M103" i="25"/>
  <c r="M103" i="24"/>
  <c r="M103" i="23"/>
  <c r="M103" i="22"/>
  <c r="M103" i="21"/>
  <c r="M103" i="20"/>
  <c r="M103" i="19"/>
  <c r="M103" i="18"/>
  <c r="M103" i="17"/>
  <c r="M103" i="16"/>
  <c r="M103" i="15"/>
  <c r="M103" i="14"/>
  <c r="M103" i="13"/>
  <c r="M103" i="12"/>
  <c r="M103" i="11"/>
  <c r="M103" i="10"/>
  <c r="M103" i="9"/>
  <c r="M78" i="27"/>
  <c r="M78" i="26"/>
  <c r="M78" i="25"/>
  <c r="M78" i="24"/>
  <c r="M78" i="23"/>
  <c r="M78" i="22"/>
  <c r="M78" i="21"/>
  <c r="M78" i="20"/>
  <c r="M78" i="19"/>
  <c r="M78" i="18"/>
  <c r="M78" i="17"/>
  <c r="M78" i="16"/>
  <c r="M78" i="15"/>
  <c r="M78" i="14"/>
  <c r="M78" i="13"/>
  <c r="M78" i="12"/>
  <c r="M78" i="11"/>
  <c r="M78" i="10"/>
  <c r="M78" i="9"/>
  <c r="N40" i="28" l="1"/>
  <c r="N41" i="28"/>
  <c r="N42" i="28"/>
  <c r="N43" i="28"/>
  <c r="N44" i="28"/>
  <c r="N45" i="28"/>
  <c r="N46" i="28"/>
  <c r="N47" i="28"/>
  <c r="N48" i="28"/>
  <c r="N49" i="28"/>
  <c r="N50" i="28"/>
  <c r="N51" i="28"/>
  <c r="N52" i="28"/>
  <c r="N53" i="28"/>
  <c r="N54" i="28"/>
  <c r="N55" i="28"/>
  <c r="N56" i="28"/>
  <c r="N57" i="28"/>
  <c r="N58" i="28"/>
  <c r="N39" i="28"/>
  <c r="L40" i="28"/>
  <c r="L41" i="28"/>
  <c r="L42" i="28"/>
  <c r="L43" i="28"/>
  <c r="L44" i="28"/>
  <c r="L45" i="28"/>
  <c r="L46" i="28"/>
  <c r="L47" i="28"/>
  <c r="L48" i="28"/>
  <c r="L49" i="28"/>
  <c r="L50" i="28"/>
  <c r="L51" i="28"/>
  <c r="L52" i="28"/>
  <c r="L53" i="28"/>
  <c r="L54" i="28"/>
  <c r="L55" i="28"/>
  <c r="L56" i="28"/>
  <c r="L57" i="28"/>
  <c r="L58" i="28"/>
  <c r="L39" i="28"/>
  <c r="L59" i="28" l="1"/>
  <c r="L134" i="28" l="1"/>
  <c r="L133" i="28"/>
  <c r="L132" i="28"/>
  <c r="L131" i="28"/>
  <c r="L130" i="28"/>
  <c r="J131" i="28"/>
  <c r="J132" i="28"/>
  <c r="J133" i="28"/>
  <c r="J134" i="28"/>
  <c r="J130" i="28"/>
  <c r="L138" i="28"/>
  <c r="J138" i="28"/>
  <c r="L126" i="28"/>
  <c r="J126" i="28"/>
  <c r="L121" i="28"/>
  <c r="L122" i="28"/>
  <c r="L123" i="28"/>
  <c r="L124" i="28"/>
  <c r="L125" i="28"/>
  <c r="L120" i="28"/>
  <c r="J121" i="28"/>
  <c r="J122" i="28"/>
  <c r="J123" i="28"/>
  <c r="J124" i="28"/>
  <c r="J125" i="28"/>
  <c r="J120" i="28"/>
  <c r="L117" i="28"/>
  <c r="L112" i="28"/>
  <c r="J112" i="28"/>
  <c r="L108" i="28"/>
  <c r="L103" i="28"/>
  <c r="J103" i="28"/>
  <c r="L99" i="28"/>
  <c r="L87" i="28"/>
  <c r="L74" i="28"/>
  <c r="L75" i="28"/>
  <c r="L76" i="28"/>
  <c r="L77" i="28"/>
  <c r="L78" i="28"/>
  <c r="L79" i="28"/>
  <c r="L80" i="28"/>
  <c r="L81" i="28"/>
  <c r="L73" i="28"/>
  <c r="J87" i="28"/>
  <c r="J81" i="28"/>
  <c r="J80" i="28"/>
  <c r="J79" i="28"/>
  <c r="J78" i="28"/>
  <c r="J77" i="28"/>
  <c r="J76" i="28"/>
  <c r="J75" i="28"/>
  <c r="J74" i="28"/>
  <c r="J73" i="28"/>
  <c r="X40" i="28" l="1"/>
  <c r="X41" i="28"/>
  <c r="X42" i="28"/>
  <c r="X43" i="28"/>
  <c r="X44" i="28"/>
  <c r="X45" i="28"/>
  <c r="X46" i="28"/>
  <c r="X47" i="28"/>
  <c r="X48" i="28"/>
  <c r="X49" i="28"/>
  <c r="X50" i="28"/>
  <c r="X51" i="28"/>
  <c r="X52" i="28"/>
  <c r="X53" i="28"/>
  <c r="X54" i="28"/>
  <c r="X55" i="28"/>
  <c r="X56" i="28"/>
  <c r="X57" i="28"/>
  <c r="X58" i="28"/>
  <c r="V40" i="28"/>
  <c r="V41" i="28"/>
  <c r="V42" i="28"/>
  <c r="V43" i="28"/>
  <c r="V44" i="28"/>
  <c r="V45" i="28"/>
  <c r="V46" i="28"/>
  <c r="V47" i="28"/>
  <c r="V48" i="28"/>
  <c r="V49" i="28"/>
  <c r="V50" i="28"/>
  <c r="V51" i="28"/>
  <c r="V52" i="28"/>
  <c r="V53" i="28"/>
  <c r="V54" i="28"/>
  <c r="V55" i="28"/>
  <c r="V56" i="28"/>
  <c r="V57" i="28"/>
  <c r="V58" i="28"/>
  <c r="V39" i="28"/>
  <c r="X39" i="28" l="1"/>
  <c r="H135" i="28" l="1"/>
  <c r="S135" i="28" s="1"/>
  <c r="F135" i="28"/>
  <c r="P135" i="28" s="1"/>
  <c r="L135" i="28"/>
  <c r="J135" i="28"/>
  <c r="H126" i="28"/>
  <c r="S126" i="28" s="1"/>
  <c r="F126" i="28"/>
  <c r="P126" i="28" s="1"/>
  <c r="S117" i="28"/>
  <c r="H117" i="28"/>
  <c r="S112" i="28"/>
  <c r="P112" i="28"/>
  <c r="H108" i="28"/>
  <c r="S108" i="28" s="1"/>
  <c r="S103" i="28"/>
  <c r="P103" i="28"/>
  <c r="H99" i="28"/>
  <c r="S99" i="28" s="1"/>
  <c r="S87" i="28"/>
  <c r="P87" i="28"/>
  <c r="H82" i="28"/>
  <c r="S82" i="28" s="1"/>
  <c r="F82" i="28"/>
  <c r="P82" i="28" s="1"/>
  <c r="J82" i="28"/>
  <c r="B69" i="28"/>
  <c r="B67" i="28"/>
  <c r="T58" i="28"/>
  <c r="S58" i="28"/>
  <c r="P58" i="28"/>
  <c r="Q58" i="28" s="1"/>
  <c r="T57" i="28"/>
  <c r="S57" i="28"/>
  <c r="P57" i="28"/>
  <c r="Q57" i="28" s="1"/>
  <c r="T56" i="28"/>
  <c r="S56" i="28"/>
  <c r="P56" i="28"/>
  <c r="Q56" i="28" s="1"/>
  <c r="T55" i="28"/>
  <c r="S55" i="28"/>
  <c r="P55" i="28"/>
  <c r="Q55" i="28" s="1"/>
  <c r="T54" i="28"/>
  <c r="S54" i="28"/>
  <c r="Q54" i="28"/>
  <c r="P54" i="28"/>
  <c r="T53" i="28"/>
  <c r="S53" i="28"/>
  <c r="P53" i="28"/>
  <c r="Q53" i="28" s="1"/>
  <c r="T52" i="28"/>
  <c r="S52" i="28"/>
  <c r="P52" i="28"/>
  <c r="Q52" i="28" s="1"/>
  <c r="T51" i="28"/>
  <c r="S51" i="28"/>
  <c r="P51" i="28"/>
  <c r="Q51" i="28" s="1"/>
  <c r="T50" i="28"/>
  <c r="S50" i="28"/>
  <c r="Q50" i="28"/>
  <c r="P50" i="28"/>
  <c r="T49" i="28"/>
  <c r="S49" i="28"/>
  <c r="P49" i="28"/>
  <c r="Q49" i="28" s="1"/>
  <c r="T48" i="28"/>
  <c r="S48" i="28"/>
  <c r="P48" i="28"/>
  <c r="Q48" i="28" s="1"/>
  <c r="T47" i="28"/>
  <c r="S47" i="28"/>
  <c r="P47" i="28"/>
  <c r="Q47" i="28" s="1"/>
  <c r="T46" i="28"/>
  <c r="S46" i="28"/>
  <c r="Q46" i="28"/>
  <c r="P46" i="28"/>
  <c r="T45" i="28"/>
  <c r="S45" i="28"/>
  <c r="P45" i="28"/>
  <c r="Q45" i="28" s="1"/>
  <c r="T44" i="28"/>
  <c r="S44" i="28"/>
  <c r="P44" i="28"/>
  <c r="Q44" i="28" s="1"/>
  <c r="T43" i="28"/>
  <c r="S43" i="28"/>
  <c r="P43" i="28"/>
  <c r="Q43" i="28" s="1"/>
  <c r="T42" i="28"/>
  <c r="S42" i="28"/>
  <c r="Q42" i="28"/>
  <c r="P42" i="28"/>
  <c r="T41" i="28"/>
  <c r="S41" i="28"/>
  <c r="P41" i="28"/>
  <c r="Q41" i="28" s="1"/>
  <c r="AB40" i="28"/>
  <c r="T40" i="28"/>
  <c r="S40" i="28"/>
  <c r="P40" i="28"/>
  <c r="Q40" i="28" s="1"/>
  <c r="AB39" i="28"/>
  <c r="Z59" i="28" s="1"/>
  <c r="T39" i="28"/>
  <c r="S39" i="28"/>
  <c r="J70" i="28" s="1"/>
  <c r="Q39" i="28"/>
  <c r="P39" i="28"/>
  <c r="N36" i="28"/>
  <c r="L36" i="28"/>
  <c r="H138" i="28" l="1"/>
  <c r="L82" i="28"/>
  <c r="N59" i="28"/>
  <c r="AD47" i="28"/>
  <c r="AE47" i="28"/>
  <c r="AD55" i="28"/>
  <c r="AE55" i="28"/>
  <c r="AD53" i="28"/>
  <c r="AE53" i="28"/>
  <c r="AD49" i="28"/>
  <c r="AE49" i="28"/>
  <c r="AD57" i="28"/>
  <c r="AE57" i="28"/>
  <c r="AD41" i="28"/>
  <c r="AE41" i="28"/>
  <c r="AD45" i="28"/>
  <c r="AE45" i="28"/>
  <c r="AD43" i="28"/>
  <c r="AE43" i="28"/>
  <c r="AD51" i="28"/>
  <c r="AE51" i="28"/>
  <c r="F138" i="28"/>
  <c r="AE42" i="28"/>
  <c r="AE46" i="28"/>
  <c r="AE48" i="28"/>
  <c r="AE52" i="28"/>
  <c r="AE54" i="28"/>
  <c r="AE56" i="28"/>
  <c r="AE58" i="28"/>
  <c r="AD40" i="28"/>
  <c r="AD42" i="28"/>
  <c r="AD44" i="28"/>
  <c r="AD46" i="28"/>
  <c r="AD48" i="28"/>
  <c r="AD50" i="28"/>
  <c r="AD52" i="28"/>
  <c r="AD54" i="28"/>
  <c r="AD56" i="28"/>
  <c r="AD58" i="28"/>
  <c r="AD39" i="28"/>
  <c r="AE44" i="28"/>
  <c r="AE50" i="28"/>
  <c r="L4" i="10"/>
  <c r="L4" i="11"/>
  <c r="L4" i="12"/>
  <c r="L4" i="13"/>
  <c r="L4" i="14"/>
  <c r="L4" i="15"/>
  <c r="L4" i="16"/>
  <c r="L4" i="17"/>
  <c r="L4" i="18"/>
  <c r="L4" i="19"/>
  <c r="L4" i="20"/>
  <c r="L4" i="21"/>
  <c r="L4" i="22"/>
  <c r="L4" i="23"/>
  <c r="L4" i="24"/>
  <c r="L4" i="25"/>
  <c r="L4" i="26"/>
  <c r="L4" i="27"/>
  <c r="L4" i="9"/>
  <c r="AE40" i="28" l="1"/>
  <c r="X59" i="28"/>
  <c r="Y59" i="28" s="1"/>
  <c r="AB59" i="28" s="1"/>
  <c r="AD59" i="28"/>
  <c r="AE39" i="28"/>
  <c r="AE59" i="28" s="1"/>
  <c r="X61" i="28" s="1"/>
  <c r="E33" i="2"/>
  <c r="J59" i="28" l="1"/>
  <c r="P67" i="28"/>
  <c r="G135" i="27"/>
  <c r="K135" i="27" s="1"/>
  <c r="E135" i="27"/>
  <c r="I135" i="27" s="1"/>
  <c r="B135" i="27"/>
  <c r="G134" i="27"/>
  <c r="K134" i="27" s="1"/>
  <c r="E134" i="27"/>
  <c r="I134" i="27" s="1"/>
  <c r="B134" i="27"/>
  <c r="G133" i="27"/>
  <c r="K133" i="27" s="1"/>
  <c r="E133" i="27"/>
  <c r="I133" i="27" s="1"/>
  <c r="B133" i="27"/>
  <c r="G132" i="27"/>
  <c r="K132" i="27" s="1"/>
  <c r="E132" i="27"/>
  <c r="I132" i="27" s="1"/>
  <c r="B132" i="27"/>
  <c r="G131" i="27"/>
  <c r="E131" i="27"/>
  <c r="B131" i="27"/>
  <c r="G126" i="27"/>
  <c r="K126" i="27" s="1"/>
  <c r="E126" i="27"/>
  <c r="I126" i="27" s="1"/>
  <c r="B126" i="27"/>
  <c r="G125" i="27"/>
  <c r="K125" i="27" s="1"/>
  <c r="E125" i="27"/>
  <c r="I125" i="27" s="1"/>
  <c r="B125" i="27"/>
  <c r="G124" i="27"/>
  <c r="K124" i="27" s="1"/>
  <c r="E124" i="27"/>
  <c r="I124" i="27" s="1"/>
  <c r="B124" i="27"/>
  <c r="G123" i="27"/>
  <c r="K123" i="27" s="1"/>
  <c r="E123" i="27"/>
  <c r="I123" i="27" s="1"/>
  <c r="B123" i="27"/>
  <c r="G122" i="27"/>
  <c r="K122" i="27" s="1"/>
  <c r="E122" i="27"/>
  <c r="I122" i="27" s="1"/>
  <c r="B122" i="27"/>
  <c r="G121" i="27"/>
  <c r="K121" i="27" s="1"/>
  <c r="E121" i="27"/>
  <c r="B121" i="27"/>
  <c r="G117" i="27"/>
  <c r="G116" i="27"/>
  <c r="G113" i="27"/>
  <c r="R113" i="27" s="1"/>
  <c r="E113" i="27"/>
  <c r="O113" i="27" s="1"/>
  <c r="B113" i="27"/>
  <c r="G108" i="27"/>
  <c r="B108" i="27"/>
  <c r="G107" i="27"/>
  <c r="B107" i="27"/>
  <c r="G104" i="27"/>
  <c r="K104" i="27" s="1"/>
  <c r="E104" i="27"/>
  <c r="O104" i="27" s="1"/>
  <c r="B104" i="27"/>
  <c r="G99" i="27"/>
  <c r="B99" i="27"/>
  <c r="G98" i="27"/>
  <c r="B98" i="27"/>
  <c r="G97" i="27"/>
  <c r="B97" i="27"/>
  <c r="G96" i="27"/>
  <c r="B96" i="27"/>
  <c r="G95" i="27"/>
  <c r="B95" i="27"/>
  <c r="G94" i="27"/>
  <c r="B94" i="27"/>
  <c r="G93" i="27"/>
  <c r="B93" i="27"/>
  <c r="G92" i="27"/>
  <c r="B92" i="27"/>
  <c r="G91" i="27"/>
  <c r="B91" i="27"/>
  <c r="G88" i="27"/>
  <c r="K88" i="27" s="1"/>
  <c r="E88" i="27"/>
  <c r="B88" i="27"/>
  <c r="G82" i="27"/>
  <c r="K82" i="27" s="1"/>
  <c r="E82" i="27"/>
  <c r="I82" i="27" s="1"/>
  <c r="B82" i="27"/>
  <c r="G81" i="27"/>
  <c r="K81" i="27" s="1"/>
  <c r="E81" i="27"/>
  <c r="I81" i="27" s="1"/>
  <c r="B81" i="27"/>
  <c r="G80" i="27"/>
  <c r="K80" i="27" s="1"/>
  <c r="E80" i="27"/>
  <c r="I80" i="27" s="1"/>
  <c r="B80" i="27"/>
  <c r="G79" i="27"/>
  <c r="K79" i="27" s="1"/>
  <c r="E79" i="27"/>
  <c r="I79" i="27" s="1"/>
  <c r="B79" i="27"/>
  <c r="G78" i="27"/>
  <c r="K78" i="27" s="1"/>
  <c r="E78" i="27"/>
  <c r="I78" i="27" s="1"/>
  <c r="B78" i="27"/>
  <c r="G77" i="27"/>
  <c r="K77" i="27" s="1"/>
  <c r="E77" i="27"/>
  <c r="I77" i="27" s="1"/>
  <c r="B77" i="27"/>
  <c r="G76" i="27"/>
  <c r="K76" i="27" s="1"/>
  <c r="E76" i="27"/>
  <c r="I76" i="27" s="1"/>
  <c r="B76" i="27"/>
  <c r="G75" i="27"/>
  <c r="K75" i="27" s="1"/>
  <c r="E75" i="27"/>
  <c r="I75" i="27" s="1"/>
  <c r="B75" i="27"/>
  <c r="G74" i="27"/>
  <c r="E74" i="27"/>
  <c r="B74" i="27"/>
  <c r="Y61" i="27"/>
  <c r="U61" i="27"/>
  <c r="U59" i="27"/>
  <c r="AA58" i="27"/>
  <c r="Y58" i="27"/>
  <c r="I58" i="27"/>
  <c r="G58" i="27"/>
  <c r="B58" i="27"/>
  <c r="A68" i="27" s="1"/>
  <c r="I57" i="27"/>
  <c r="G57" i="27"/>
  <c r="B57" i="27"/>
  <c r="I56" i="27"/>
  <c r="G56" i="27"/>
  <c r="B56" i="27"/>
  <c r="I55" i="27"/>
  <c r="G55" i="27"/>
  <c r="B55" i="27"/>
  <c r="I54" i="27"/>
  <c r="G54" i="27"/>
  <c r="B54" i="27"/>
  <c r="I53" i="27"/>
  <c r="G53" i="27"/>
  <c r="B53" i="27"/>
  <c r="I52" i="27"/>
  <c r="G52" i="27"/>
  <c r="B52" i="27"/>
  <c r="I51" i="27"/>
  <c r="G51" i="27"/>
  <c r="B51" i="27"/>
  <c r="I50" i="27"/>
  <c r="G50" i="27"/>
  <c r="B50" i="27"/>
  <c r="I49" i="27"/>
  <c r="G49" i="27"/>
  <c r="B49" i="27"/>
  <c r="I48" i="27"/>
  <c r="G48" i="27"/>
  <c r="B48" i="27"/>
  <c r="I47" i="27"/>
  <c r="G47" i="27"/>
  <c r="B47" i="27"/>
  <c r="I46" i="27"/>
  <c r="G46" i="27"/>
  <c r="B46" i="27"/>
  <c r="I45" i="27"/>
  <c r="G45" i="27"/>
  <c r="B45" i="27"/>
  <c r="I44" i="27"/>
  <c r="G44" i="27"/>
  <c r="B44" i="27"/>
  <c r="I43" i="27"/>
  <c r="G43" i="27"/>
  <c r="B43" i="27"/>
  <c r="I42" i="27"/>
  <c r="G42" i="27"/>
  <c r="B42" i="27"/>
  <c r="AA41" i="27"/>
  <c r="I41" i="27"/>
  <c r="G41" i="27"/>
  <c r="B41" i="27"/>
  <c r="Z40" i="27"/>
  <c r="I40" i="27"/>
  <c r="G40" i="27"/>
  <c r="B40" i="27"/>
  <c r="Z39" i="27"/>
  <c r="I39" i="27"/>
  <c r="G39" i="27"/>
  <c r="B39" i="27"/>
  <c r="I37" i="27"/>
  <c r="C31" i="27"/>
  <c r="C29" i="27"/>
  <c r="C27" i="27"/>
  <c r="C26" i="27"/>
  <c r="C25" i="27"/>
  <c r="C24" i="27"/>
  <c r="C21" i="27"/>
  <c r="C20" i="27"/>
  <c r="C19" i="27"/>
  <c r="C18" i="27"/>
  <c r="C17" i="27"/>
  <c r="M15" i="27"/>
  <c r="A70" i="27" s="1"/>
  <c r="G135" i="26"/>
  <c r="K135" i="26" s="1"/>
  <c r="E135" i="26"/>
  <c r="I135" i="26" s="1"/>
  <c r="B135" i="26"/>
  <c r="G134" i="26"/>
  <c r="K134" i="26" s="1"/>
  <c r="E134" i="26"/>
  <c r="I134" i="26" s="1"/>
  <c r="B134" i="26"/>
  <c r="G133" i="26"/>
  <c r="K133" i="26" s="1"/>
  <c r="E133" i="26"/>
  <c r="I133" i="26" s="1"/>
  <c r="B133" i="26"/>
  <c r="G132" i="26"/>
  <c r="K132" i="26" s="1"/>
  <c r="E132" i="26"/>
  <c r="I132" i="26" s="1"/>
  <c r="B132" i="26"/>
  <c r="G131" i="26"/>
  <c r="E131" i="26"/>
  <c r="B131" i="26"/>
  <c r="G126" i="26"/>
  <c r="K126" i="26" s="1"/>
  <c r="E126" i="26"/>
  <c r="I126" i="26" s="1"/>
  <c r="B126" i="26"/>
  <c r="G125" i="26"/>
  <c r="K125" i="26" s="1"/>
  <c r="E125" i="26"/>
  <c r="I125" i="26" s="1"/>
  <c r="B125" i="26"/>
  <c r="G124" i="26"/>
  <c r="K124" i="26" s="1"/>
  <c r="E124" i="26"/>
  <c r="I124" i="26" s="1"/>
  <c r="B124" i="26"/>
  <c r="G123" i="26"/>
  <c r="K123" i="26" s="1"/>
  <c r="E123" i="26"/>
  <c r="I123" i="26" s="1"/>
  <c r="B123" i="26"/>
  <c r="G122" i="26"/>
  <c r="K122" i="26" s="1"/>
  <c r="E122" i="26"/>
  <c r="I122" i="26" s="1"/>
  <c r="B122" i="26"/>
  <c r="G121" i="26"/>
  <c r="K121" i="26" s="1"/>
  <c r="E121" i="26"/>
  <c r="B121" i="26"/>
  <c r="G117" i="26"/>
  <c r="G116" i="26"/>
  <c r="G113" i="26"/>
  <c r="R113" i="26" s="1"/>
  <c r="E113" i="26"/>
  <c r="O113" i="26" s="1"/>
  <c r="B113" i="26"/>
  <c r="G108" i="26"/>
  <c r="B108" i="26"/>
  <c r="G107" i="26"/>
  <c r="B107" i="26"/>
  <c r="G104" i="26"/>
  <c r="R104" i="26" s="1"/>
  <c r="E104" i="26"/>
  <c r="I104" i="26" s="1"/>
  <c r="B104" i="26"/>
  <c r="G99" i="26"/>
  <c r="B99" i="26"/>
  <c r="G98" i="26"/>
  <c r="B98" i="26"/>
  <c r="G97" i="26"/>
  <c r="B97" i="26"/>
  <c r="G96" i="26"/>
  <c r="B96" i="26"/>
  <c r="G95" i="26"/>
  <c r="B95" i="26"/>
  <c r="G94" i="26"/>
  <c r="B94" i="26"/>
  <c r="G93" i="26"/>
  <c r="B93" i="26"/>
  <c r="G92" i="26"/>
  <c r="B92" i="26"/>
  <c r="G91" i="26"/>
  <c r="B91" i="26"/>
  <c r="G88" i="26"/>
  <c r="R88" i="26" s="1"/>
  <c r="E88" i="26"/>
  <c r="I88" i="26" s="1"/>
  <c r="B88" i="26"/>
  <c r="G82" i="26"/>
  <c r="K82" i="26" s="1"/>
  <c r="E82" i="26"/>
  <c r="I82" i="26" s="1"/>
  <c r="B82" i="26"/>
  <c r="G81" i="26"/>
  <c r="K81" i="26" s="1"/>
  <c r="E81" i="26"/>
  <c r="I81" i="26" s="1"/>
  <c r="B81" i="26"/>
  <c r="G80" i="26"/>
  <c r="K80" i="26" s="1"/>
  <c r="E80" i="26"/>
  <c r="I80" i="26" s="1"/>
  <c r="B80" i="26"/>
  <c r="G79" i="26"/>
  <c r="K79" i="26" s="1"/>
  <c r="E79" i="26"/>
  <c r="I79" i="26" s="1"/>
  <c r="B79" i="26"/>
  <c r="G78" i="26"/>
  <c r="K78" i="26" s="1"/>
  <c r="E78" i="26"/>
  <c r="I78" i="26" s="1"/>
  <c r="B78" i="26"/>
  <c r="G77" i="26"/>
  <c r="K77" i="26" s="1"/>
  <c r="E77" i="26"/>
  <c r="I77" i="26" s="1"/>
  <c r="B77" i="26"/>
  <c r="G76" i="26"/>
  <c r="K76" i="26" s="1"/>
  <c r="E76" i="26"/>
  <c r="I76" i="26" s="1"/>
  <c r="B76" i="26"/>
  <c r="G75" i="26"/>
  <c r="K75" i="26" s="1"/>
  <c r="E75" i="26"/>
  <c r="I75" i="26" s="1"/>
  <c r="B75" i="26"/>
  <c r="G74" i="26"/>
  <c r="E74" i="26"/>
  <c r="B74" i="26"/>
  <c r="Y61" i="26"/>
  <c r="U61" i="26"/>
  <c r="U59" i="26"/>
  <c r="AA58" i="26"/>
  <c r="Y58" i="26"/>
  <c r="I58" i="26"/>
  <c r="G58" i="26"/>
  <c r="B58" i="26"/>
  <c r="I57" i="26"/>
  <c r="G57" i="26"/>
  <c r="B57" i="26"/>
  <c r="A68" i="26" s="1"/>
  <c r="I56" i="26"/>
  <c r="G56" i="26"/>
  <c r="B56" i="26"/>
  <c r="I55" i="26"/>
  <c r="G55" i="26"/>
  <c r="B55" i="26"/>
  <c r="I54" i="26"/>
  <c r="G54" i="26"/>
  <c r="B54" i="26"/>
  <c r="I53" i="26"/>
  <c r="G53" i="26"/>
  <c r="B53" i="26"/>
  <c r="I52" i="26"/>
  <c r="G52" i="26"/>
  <c r="B52" i="26"/>
  <c r="I51" i="26"/>
  <c r="G51" i="26"/>
  <c r="B51" i="26"/>
  <c r="I50" i="26"/>
  <c r="G50" i="26"/>
  <c r="B50" i="26"/>
  <c r="I49" i="26"/>
  <c r="G49" i="26"/>
  <c r="B49" i="26"/>
  <c r="I48" i="26"/>
  <c r="G48" i="26"/>
  <c r="B48" i="26"/>
  <c r="I47" i="26"/>
  <c r="G47" i="26"/>
  <c r="B47" i="26"/>
  <c r="I46" i="26"/>
  <c r="G46" i="26"/>
  <c r="B46" i="26"/>
  <c r="I45" i="26"/>
  <c r="G45" i="26"/>
  <c r="B45" i="26"/>
  <c r="I44" i="26"/>
  <c r="G44" i="26"/>
  <c r="B44" i="26"/>
  <c r="I43" i="26"/>
  <c r="G43" i="26"/>
  <c r="B43" i="26"/>
  <c r="I42" i="26"/>
  <c r="G42" i="26"/>
  <c r="B42" i="26"/>
  <c r="AA41" i="26"/>
  <c r="I41" i="26"/>
  <c r="G41" i="26"/>
  <c r="B41" i="26"/>
  <c r="Z40" i="26"/>
  <c r="I40" i="26"/>
  <c r="G40" i="26"/>
  <c r="B40" i="26"/>
  <c r="Z39" i="26"/>
  <c r="I39" i="26"/>
  <c r="G39" i="26"/>
  <c r="B39" i="26"/>
  <c r="I37" i="26"/>
  <c r="C31" i="26"/>
  <c r="C29" i="26"/>
  <c r="C27" i="26"/>
  <c r="C26" i="26"/>
  <c r="C25" i="26"/>
  <c r="C24" i="26"/>
  <c r="C21" i="26"/>
  <c r="C20" i="26"/>
  <c r="C19" i="26"/>
  <c r="C18" i="26"/>
  <c r="C17" i="26"/>
  <c r="M15" i="26"/>
  <c r="A70" i="26" s="1"/>
  <c r="G135" i="25"/>
  <c r="K135" i="25" s="1"/>
  <c r="E135" i="25"/>
  <c r="I135" i="25" s="1"/>
  <c r="B135" i="25"/>
  <c r="G134" i="25"/>
  <c r="K134" i="25" s="1"/>
  <c r="E134" i="25"/>
  <c r="I134" i="25" s="1"/>
  <c r="B134" i="25"/>
  <c r="G133" i="25"/>
  <c r="K133" i="25" s="1"/>
  <c r="E133" i="25"/>
  <c r="I133" i="25" s="1"/>
  <c r="B133" i="25"/>
  <c r="G132" i="25"/>
  <c r="K132" i="25" s="1"/>
  <c r="E132" i="25"/>
  <c r="I132" i="25" s="1"/>
  <c r="B132" i="25"/>
  <c r="G131" i="25"/>
  <c r="K131" i="25" s="1"/>
  <c r="E131" i="25"/>
  <c r="B131" i="25"/>
  <c r="G126" i="25"/>
  <c r="K126" i="25" s="1"/>
  <c r="E126" i="25"/>
  <c r="I126" i="25" s="1"/>
  <c r="B126" i="25"/>
  <c r="G125" i="25"/>
  <c r="K125" i="25" s="1"/>
  <c r="E125" i="25"/>
  <c r="I125" i="25" s="1"/>
  <c r="B125" i="25"/>
  <c r="G124" i="25"/>
  <c r="K124" i="25" s="1"/>
  <c r="E124" i="25"/>
  <c r="I124" i="25" s="1"/>
  <c r="B124" i="25"/>
  <c r="G123" i="25"/>
  <c r="K123" i="25" s="1"/>
  <c r="E123" i="25"/>
  <c r="I123" i="25" s="1"/>
  <c r="B123" i="25"/>
  <c r="G122" i="25"/>
  <c r="K122" i="25" s="1"/>
  <c r="E122" i="25"/>
  <c r="I122" i="25" s="1"/>
  <c r="B122" i="25"/>
  <c r="G121" i="25"/>
  <c r="E121" i="25"/>
  <c r="B121" i="25"/>
  <c r="G117" i="25"/>
  <c r="G116" i="25"/>
  <c r="G113" i="25"/>
  <c r="E113" i="25"/>
  <c r="O113" i="25" s="1"/>
  <c r="B113" i="25"/>
  <c r="G108" i="25"/>
  <c r="B108" i="25"/>
  <c r="G107" i="25"/>
  <c r="B107" i="25"/>
  <c r="G104" i="25"/>
  <c r="K104" i="25" s="1"/>
  <c r="E104" i="25"/>
  <c r="O104" i="25" s="1"/>
  <c r="B104" i="25"/>
  <c r="G99" i="25"/>
  <c r="B99" i="25"/>
  <c r="G98" i="25"/>
  <c r="B98" i="25"/>
  <c r="G97" i="25"/>
  <c r="B97" i="25"/>
  <c r="G96" i="25"/>
  <c r="B96" i="25"/>
  <c r="G95" i="25"/>
  <c r="B95" i="25"/>
  <c r="G94" i="25"/>
  <c r="B94" i="25"/>
  <c r="G93" i="25"/>
  <c r="B93" i="25"/>
  <c r="G92" i="25"/>
  <c r="B92" i="25"/>
  <c r="G91" i="25"/>
  <c r="B91" i="25"/>
  <c r="G88" i="25"/>
  <c r="K88" i="25" s="1"/>
  <c r="E88" i="25"/>
  <c r="O88" i="25" s="1"/>
  <c r="B88" i="25"/>
  <c r="G82" i="25"/>
  <c r="K82" i="25" s="1"/>
  <c r="E82" i="25"/>
  <c r="I82" i="25" s="1"/>
  <c r="B82" i="25"/>
  <c r="G81" i="25"/>
  <c r="K81" i="25" s="1"/>
  <c r="E81" i="25"/>
  <c r="I81" i="25" s="1"/>
  <c r="B81" i="25"/>
  <c r="G80" i="25"/>
  <c r="K80" i="25" s="1"/>
  <c r="E80" i="25"/>
  <c r="I80" i="25" s="1"/>
  <c r="B80" i="25"/>
  <c r="G79" i="25"/>
  <c r="K79" i="25" s="1"/>
  <c r="E79" i="25"/>
  <c r="I79" i="25" s="1"/>
  <c r="B79" i="25"/>
  <c r="G78" i="25"/>
  <c r="K78" i="25" s="1"/>
  <c r="E78" i="25"/>
  <c r="I78" i="25" s="1"/>
  <c r="B78" i="25"/>
  <c r="G77" i="25"/>
  <c r="K77" i="25" s="1"/>
  <c r="E77" i="25"/>
  <c r="I77" i="25" s="1"/>
  <c r="B77" i="25"/>
  <c r="G76" i="25"/>
  <c r="K76" i="25" s="1"/>
  <c r="E76" i="25"/>
  <c r="I76" i="25" s="1"/>
  <c r="B76" i="25"/>
  <c r="G75" i="25"/>
  <c r="K75" i="25" s="1"/>
  <c r="E75" i="25"/>
  <c r="I75" i="25" s="1"/>
  <c r="B75" i="25"/>
  <c r="G74" i="25"/>
  <c r="E74" i="25"/>
  <c r="B74" i="25"/>
  <c r="Y61" i="25"/>
  <c r="U61" i="25"/>
  <c r="U59" i="25"/>
  <c r="AA58" i="25"/>
  <c r="Y58" i="25"/>
  <c r="I58" i="25"/>
  <c r="G58" i="25"/>
  <c r="B58" i="25"/>
  <c r="I57" i="25"/>
  <c r="G57" i="25"/>
  <c r="B57" i="25"/>
  <c r="I56" i="25"/>
  <c r="G56" i="25"/>
  <c r="B56" i="25"/>
  <c r="A68" i="25" s="1"/>
  <c r="I55" i="25"/>
  <c r="G55" i="25"/>
  <c r="B55" i="25"/>
  <c r="I54" i="25"/>
  <c r="G54" i="25"/>
  <c r="B54" i="25"/>
  <c r="I53" i="25"/>
  <c r="G53" i="25"/>
  <c r="B53" i="25"/>
  <c r="I52" i="25"/>
  <c r="G52" i="25"/>
  <c r="B52" i="25"/>
  <c r="I51" i="25"/>
  <c r="G51" i="25"/>
  <c r="B51" i="25"/>
  <c r="I50" i="25"/>
  <c r="G50" i="25"/>
  <c r="B50" i="25"/>
  <c r="I49" i="25"/>
  <c r="G49" i="25"/>
  <c r="B49" i="25"/>
  <c r="I48" i="25"/>
  <c r="G48" i="25"/>
  <c r="B48" i="25"/>
  <c r="I47" i="25"/>
  <c r="G47" i="25"/>
  <c r="B47" i="25"/>
  <c r="I46" i="25"/>
  <c r="G46" i="25"/>
  <c r="B46" i="25"/>
  <c r="I45" i="25"/>
  <c r="G45" i="25"/>
  <c r="B45" i="25"/>
  <c r="I44" i="25"/>
  <c r="G44" i="25"/>
  <c r="B44" i="25"/>
  <c r="I43" i="25"/>
  <c r="G43" i="25"/>
  <c r="B43" i="25"/>
  <c r="I42" i="25"/>
  <c r="G42" i="25"/>
  <c r="B42" i="25"/>
  <c r="AA41" i="25"/>
  <c r="I41" i="25"/>
  <c r="G41" i="25"/>
  <c r="B41" i="25"/>
  <c r="Z40" i="25"/>
  <c r="I40" i="25"/>
  <c r="G40" i="25"/>
  <c r="B40" i="25"/>
  <c r="Z39" i="25"/>
  <c r="I39" i="25"/>
  <c r="G39" i="25"/>
  <c r="B39" i="25"/>
  <c r="I37" i="25"/>
  <c r="C31" i="25"/>
  <c r="C29" i="25"/>
  <c r="C27" i="25"/>
  <c r="C26" i="25"/>
  <c r="C25" i="25"/>
  <c r="C24" i="25"/>
  <c r="C21" i="25"/>
  <c r="C20" i="25"/>
  <c r="C19" i="25"/>
  <c r="C18" i="25"/>
  <c r="C17" i="25"/>
  <c r="M15" i="25"/>
  <c r="A70" i="25" s="1"/>
  <c r="G135" i="24"/>
  <c r="K135" i="24" s="1"/>
  <c r="E135" i="24"/>
  <c r="I135" i="24" s="1"/>
  <c r="B135" i="24"/>
  <c r="G134" i="24"/>
  <c r="K134" i="24" s="1"/>
  <c r="E134" i="24"/>
  <c r="I134" i="24" s="1"/>
  <c r="B134" i="24"/>
  <c r="G133" i="24"/>
  <c r="K133" i="24" s="1"/>
  <c r="E133" i="24"/>
  <c r="I133" i="24" s="1"/>
  <c r="B133" i="24"/>
  <c r="G132" i="24"/>
  <c r="K132" i="24" s="1"/>
  <c r="E132" i="24"/>
  <c r="I132" i="24" s="1"/>
  <c r="B132" i="24"/>
  <c r="G131" i="24"/>
  <c r="K131" i="24" s="1"/>
  <c r="E131" i="24"/>
  <c r="B131" i="24"/>
  <c r="G126" i="24"/>
  <c r="K126" i="24" s="1"/>
  <c r="E126" i="24"/>
  <c r="I126" i="24" s="1"/>
  <c r="B126" i="24"/>
  <c r="G125" i="24"/>
  <c r="K125" i="24" s="1"/>
  <c r="E125" i="24"/>
  <c r="I125" i="24" s="1"/>
  <c r="B125" i="24"/>
  <c r="G124" i="24"/>
  <c r="K124" i="24" s="1"/>
  <c r="E124" i="24"/>
  <c r="I124" i="24" s="1"/>
  <c r="B124" i="24"/>
  <c r="G123" i="24"/>
  <c r="K123" i="24" s="1"/>
  <c r="E123" i="24"/>
  <c r="I123" i="24" s="1"/>
  <c r="B123" i="24"/>
  <c r="G122" i="24"/>
  <c r="K122" i="24" s="1"/>
  <c r="E122" i="24"/>
  <c r="I122" i="24" s="1"/>
  <c r="B122" i="24"/>
  <c r="G121" i="24"/>
  <c r="K121" i="24" s="1"/>
  <c r="E121" i="24"/>
  <c r="B121" i="24"/>
  <c r="G117" i="24"/>
  <c r="G116" i="24"/>
  <c r="G113" i="24"/>
  <c r="R113" i="24" s="1"/>
  <c r="E113" i="24"/>
  <c r="O113" i="24" s="1"/>
  <c r="B113" i="24"/>
  <c r="G108" i="24"/>
  <c r="B108" i="24"/>
  <c r="G107" i="24"/>
  <c r="B107" i="24"/>
  <c r="G104" i="24"/>
  <c r="R104" i="24" s="1"/>
  <c r="E104" i="24"/>
  <c r="I104" i="24" s="1"/>
  <c r="B104" i="24"/>
  <c r="G99" i="24"/>
  <c r="B99" i="24"/>
  <c r="G98" i="24"/>
  <c r="B98" i="24"/>
  <c r="G97" i="24"/>
  <c r="B97" i="24"/>
  <c r="G96" i="24"/>
  <c r="B96" i="24"/>
  <c r="G95" i="24"/>
  <c r="B95" i="24"/>
  <c r="G94" i="24"/>
  <c r="B94" i="24"/>
  <c r="G93" i="24"/>
  <c r="B93" i="24"/>
  <c r="G92" i="24"/>
  <c r="B92" i="24"/>
  <c r="G91" i="24"/>
  <c r="B91" i="24"/>
  <c r="G88" i="24"/>
  <c r="R88" i="24" s="1"/>
  <c r="E88" i="24"/>
  <c r="I88" i="24" s="1"/>
  <c r="B88" i="24"/>
  <c r="G82" i="24"/>
  <c r="K82" i="24" s="1"/>
  <c r="E82" i="24"/>
  <c r="I82" i="24" s="1"/>
  <c r="B82" i="24"/>
  <c r="G81" i="24"/>
  <c r="K81" i="24" s="1"/>
  <c r="E81" i="24"/>
  <c r="I81" i="24" s="1"/>
  <c r="B81" i="24"/>
  <c r="G80" i="24"/>
  <c r="K80" i="24" s="1"/>
  <c r="E80" i="24"/>
  <c r="I80" i="24" s="1"/>
  <c r="B80" i="24"/>
  <c r="G79" i="24"/>
  <c r="K79" i="24" s="1"/>
  <c r="E79" i="24"/>
  <c r="I79" i="24" s="1"/>
  <c r="B79" i="24"/>
  <c r="G78" i="24"/>
  <c r="K78" i="24" s="1"/>
  <c r="E78" i="24"/>
  <c r="I78" i="24" s="1"/>
  <c r="B78" i="24"/>
  <c r="G77" i="24"/>
  <c r="K77" i="24" s="1"/>
  <c r="E77" i="24"/>
  <c r="I77" i="24" s="1"/>
  <c r="B77" i="24"/>
  <c r="G76" i="24"/>
  <c r="K76" i="24" s="1"/>
  <c r="E76" i="24"/>
  <c r="I76" i="24" s="1"/>
  <c r="B76" i="24"/>
  <c r="G75" i="24"/>
  <c r="K75" i="24" s="1"/>
  <c r="E75" i="24"/>
  <c r="I75" i="24" s="1"/>
  <c r="B75" i="24"/>
  <c r="G74" i="24"/>
  <c r="E74" i="24"/>
  <c r="B74" i="24"/>
  <c r="Y61" i="24"/>
  <c r="U61" i="24"/>
  <c r="U59" i="24"/>
  <c r="AA58" i="24"/>
  <c r="Y58" i="24"/>
  <c r="I58" i="24"/>
  <c r="G58" i="24"/>
  <c r="B58" i="24"/>
  <c r="I57" i="24"/>
  <c r="G57" i="24"/>
  <c r="B57" i="24"/>
  <c r="I56" i="24"/>
  <c r="G56" i="24"/>
  <c r="B56" i="24"/>
  <c r="I55" i="24"/>
  <c r="G55" i="24"/>
  <c r="B55" i="24"/>
  <c r="A68" i="24" s="1"/>
  <c r="I54" i="24"/>
  <c r="G54" i="24"/>
  <c r="B54" i="24"/>
  <c r="I53" i="24"/>
  <c r="G53" i="24"/>
  <c r="B53" i="24"/>
  <c r="I52" i="24"/>
  <c r="G52" i="24"/>
  <c r="B52" i="24"/>
  <c r="I51" i="24"/>
  <c r="G51" i="24"/>
  <c r="B51" i="24"/>
  <c r="I50" i="24"/>
  <c r="G50" i="24"/>
  <c r="B50" i="24"/>
  <c r="I49" i="24"/>
  <c r="G49" i="24"/>
  <c r="B49" i="24"/>
  <c r="I48" i="24"/>
  <c r="G48" i="24"/>
  <c r="B48" i="24"/>
  <c r="I47" i="24"/>
  <c r="G47" i="24"/>
  <c r="B47" i="24"/>
  <c r="I46" i="24"/>
  <c r="G46" i="24"/>
  <c r="B46" i="24"/>
  <c r="I45" i="24"/>
  <c r="G45" i="24"/>
  <c r="B45" i="24"/>
  <c r="I44" i="24"/>
  <c r="G44" i="24"/>
  <c r="B44" i="24"/>
  <c r="I43" i="24"/>
  <c r="G43" i="24"/>
  <c r="B43" i="24"/>
  <c r="I42" i="24"/>
  <c r="G42" i="24"/>
  <c r="B42" i="24"/>
  <c r="AA41" i="24"/>
  <c r="I41" i="24"/>
  <c r="G41" i="24"/>
  <c r="B41" i="24"/>
  <c r="Z40" i="24"/>
  <c r="I40" i="24"/>
  <c r="G40" i="24"/>
  <c r="B40" i="24"/>
  <c r="Z39" i="24"/>
  <c r="I39" i="24"/>
  <c r="G39" i="24"/>
  <c r="B39" i="24"/>
  <c r="I37" i="24"/>
  <c r="C31" i="24"/>
  <c r="C29" i="24"/>
  <c r="C27" i="24"/>
  <c r="C26" i="24"/>
  <c r="C25" i="24"/>
  <c r="C24" i="24"/>
  <c r="C21" i="24"/>
  <c r="C20" i="24"/>
  <c r="C19" i="24"/>
  <c r="C18" i="24"/>
  <c r="C17" i="24"/>
  <c r="M15" i="24"/>
  <c r="A70" i="24" s="1"/>
  <c r="G135" i="23"/>
  <c r="K135" i="23" s="1"/>
  <c r="E135" i="23"/>
  <c r="I135" i="23" s="1"/>
  <c r="B135" i="23"/>
  <c r="G134" i="23"/>
  <c r="K134" i="23" s="1"/>
  <c r="E134" i="23"/>
  <c r="I134" i="23" s="1"/>
  <c r="B134" i="23"/>
  <c r="G133" i="23"/>
  <c r="K133" i="23" s="1"/>
  <c r="E133" i="23"/>
  <c r="I133" i="23" s="1"/>
  <c r="B133" i="23"/>
  <c r="G132" i="23"/>
  <c r="K132" i="23" s="1"/>
  <c r="E132" i="23"/>
  <c r="I132" i="23" s="1"/>
  <c r="B132" i="23"/>
  <c r="G131" i="23"/>
  <c r="K131" i="23" s="1"/>
  <c r="E131" i="23"/>
  <c r="B131" i="23"/>
  <c r="G126" i="23"/>
  <c r="K126" i="23" s="1"/>
  <c r="E126" i="23"/>
  <c r="I126" i="23" s="1"/>
  <c r="B126" i="23"/>
  <c r="G125" i="23"/>
  <c r="K125" i="23" s="1"/>
  <c r="E125" i="23"/>
  <c r="I125" i="23" s="1"/>
  <c r="B125" i="23"/>
  <c r="G124" i="23"/>
  <c r="K124" i="23" s="1"/>
  <c r="E124" i="23"/>
  <c r="I124" i="23" s="1"/>
  <c r="B124" i="23"/>
  <c r="G123" i="23"/>
  <c r="K123" i="23" s="1"/>
  <c r="E123" i="23"/>
  <c r="I123" i="23" s="1"/>
  <c r="B123" i="23"/>
  <c r="G122" i="23"/>
  <c r="K122" i="23" s="1"/>
  <c r="E122" i="23"/>
  <c r="I122" i="23" s="1"/>
  <c r="B122" i="23"/>
  <c r="G121" i="23"/>
  <c r="K121" i="23" s="1"/>
  <c r="E121" i="23"/>
  <c r="I121" i="23" s="1"/>
  <c r="B121" i="23"/>
  <c r="G117" i="23"/>
  <c r="G116" i="23"/>
  <c r="G113" i="23"/>
  <c r="K113" i="23" s="1"/>
  <c r="E113" i="23"/>
  <c r="O113" i="23" s="1"/>
  <c r="B113" i="23"/>
  <c r="G108" i="23"/>
  <c r="B108" i="23"/>
  <c r="G107" i="23"/>
  <c r="B107" i="23"/>
  <c r="G104" i="23"/>
  <c r="R104" i="23" s="1"/>
  <c r="E104" i="23"/>
  <c r="O104" i="23" s="1"/>
  <c r="B104" i="23"/>
  <c r="G99" i="23"/>
  <c r="B99" i="23"/>
  <c r="G98" i="23"/>
  <c r="B98" i="23"/>
  <c r="G97" i="23"/>
  <c r="B97" i="23"/>
  <c r="G96" i="23"/>
  <c r="B96" i="23"/>
  <c r="G95" i="23"/>
  <c r="B95" i="23"/>
  <c r="G94" i="23"/>
  <c r="B94" i="23"/>
  <c r="G93" i="23"/>
  <c r="B93" i="23"/>
  <c r="G92" i="23"/>
  <c r="B92" i="23"/>
  <c r="G91" i="23"/>
  <c r="B91" i="23"/>
  <c r="G88" i="23"/>
  <c r="R88" i="23" s="1"/>
  <c r="E88" i="23"/>
  <c r="O88" i="23" s="1"/>
  <c r="B88" i="23"/>
  <c r="G82" i="23"/>
  <c r="K82" i="23" s="1"/>
  <c r="E82" i="23"/>
  <c r="I82" i="23" s="1"/>
  <c r="B82" i="23"/>
  <c r="G81" i="23"/>
  <c r="K81" i="23" s="1"/>
  <c r="E81" i="23"/>
  <c r="I81" i="23" s="1"/>
  <c r="B81" i="23"/>
  <c r="G80" i="23"/>
  <c r="K80" i="23" s="1"/>
  <c r="E80" i="23"/>
  <c r="I80" i="23" s="1"/>
  <c r="B80" i="23"/>
  <c r="G79" i="23"/>
  <c r="K79" i="23" s="1"/>
  <c r="E79" i="23"/>
  <c r="I79" i="23" s="1"/>
  <c r="B79" i="23"/>
  <c r="G78" i="23"/>
  <c r="K78" i="23" s="1"/>
  <c r="E78" i="23"/>
  <c r="I78" i="23" s="1"/>
  <c r="B78" i="23"/>
  <c r="G77" i="23"/>
  <c r="K77" i="23" s="1"/>
  <c r="E77" i="23"/>
  <c r="I77" i="23" s="1"/>
  <c r="B77" i="23"/>
  <c r="G76" i="23"/>
  <c r="K76" i="23" s="1"/>
  <c r="E76" i="23"/>
  <c r="I76" i="23" s="1"/>
  <c r="B76" i="23"/>
  <c r="G75" i="23"/>
  <c r="K75" i="23" s="1"/>
  <c r="E75" i="23"/>
  <c r="I75" i="23" s="1"/>
  <c r="B75" i="23"/>
  <c r="G74" i="23"/>
  <c r="E74" i="23"/>
  <c r="B74" i="23"/>
  <c r="Y61" i="23"/>
  <c r="U61" i="23"/>
  <c r="U59" i="23"/>
  <c r="AA58" i="23"/>
  <c r="Y58" i="23"/>
  <c r="I58" i="23"/>
  <c r="G58" i="23"/>
  <c r="B58" i="23"/>
  <c r="I57" i="23"/>
  <c r="G57" i="23"/>
  <c r="B57" i="23"/>
  <c r="I56" i="23"/>
  <c r="G56" i="23"/>
  <c r="B56" i="23"/>
  <c r="I55" i="23"/>
  <c r="G55" i="23"/>
  <c r="B55" i="23"/>
  <c r="I54" i="23"/>
  <c r="G54" i="23"/>
  <c r="B54" i="23"/>
  <c r="A68" i="23" s="1"/>
  <c r="I53" i="23"/>
  <c r="G53" i="23"/>
  <c r="B53" i="23"/>
  <c r="I52" i="23"/>
  <c r="G52" i="23"/>
  <c r="B52" i="23"/>
  <c r="I51" i="23"/>
  <c r="G51" i="23"/>
  <c r="B51" i="23"/>
  <c r="I50" i="23"/>
  <c r="G50" i="23"/>
  <c r="B50" i="23"/>
  <c r="I49" i="23"/>
  <c r="G49" i="23"/>
  <c r="B49" i="23"/>
  <c r="I48" i="23"/>
  <c r="G48" i="23"/>
  <c r="B48" i="23"/>
  <c r="I47" i="23"/>
  <c r="G47" i="23"/>
  <c r="B47" i="23"/>
  <c r="I46" i="23"/>
  <c r="G46" i="23"/>
  <c r="B46" i="23"/>
  <c r="I45" i="23"/>
  <c r="G45" i="23"/>
  <c r="B45" i="23"/>
  <c r="I44" i="23"/>
  <c r="G44" i="23"/>
  <c r="B44" i="23"/>
  <c r="I43" i="23"/>
  <c r="G43" i="23"/>
  <c r="B43" i="23"/>
  <c r="I42" i="23"/>
  <c r="G42" i="23"/>
  <c r="B42" i="23"/>
  <c r="AA41" i="23"/>
  <c r="I41" i="23"/>
  <c r="G41" i="23"/>
  <c r="B41" i="23"/>
  <c r="Z40" i="23"/>
  <c r="I40" i="23"/>
  <c r="G40" i="23"/>
  <c r="B40" i="23"/>
  <c r="Z39" i="23"/>
  <c r="I39" i="23"/>
  <c r="G39" i="23"/>
  <c r="B39" i="23"/>
  <c r="I37" i="23"/>
  <c r="C31" i="23"/>
  <c r="C29" i="23"/>
  <c r="C27" i="23"/>
  <c r="C26" i="23"/>
  <c r="C25" i="23"/>
  <c r="C24" i="23"/>
  <c r="C21" i="23"/>
  <c r="C20" i="23"/>
  <c r="C19" i="23"/>
  <c r="C18" i="23"/>
  <c r="C17" i="23"/>
  <c r="M15" i="23"/>
  <c r="M36" i="23" s="1"/>
  <c r="G135" i="22"/>
  <c r="K135" i="22" s="1"/>
  <c r="E135" i="22"/>
  <c r="I135" i="22" s="1"/>
  <c r="B135" i="22"/>
  <c r="G134" i="22"/>
  <c r="K134" i="22" s="1"/>
  <c r="E134" i="22"/>
  <c r="I134" i="22" s="1"/>
  <c r="B134" i="22"/>
  <c r="G133" i="22"/>
  <c r="K133" i="22" s="1"/>
  <c r="E133" i="22"/>
  <c r="I133" i="22" s="1"/>
  <c r="B133" i="22"/>
  <c r="G132" i="22"/>
  <c r="K132" i="22" s="1"/>
  <c r="E132" i="22"/>
  <c r="I132" i="22" s="1"/>
  <c r="B132" i="22"/>
  <c r="G131" i="22"/>
  <c r="K131" i="22" s="1"/>
  <c r="E131" i="22"/>
  <c r="I131" i="22" s="1"/>
  <c r="B131" i="22"/>
  <c r="G126" i="22"/>
  <c r="K126" i="22" s="1"/>
  <c r="E126" i="22"/>
  <c r="I126" i="22" s="1"/>
  <c r="B126" i="22"/>
  <c r="G125" i="22"/>
  <c r="K125" i="22" s="1"/>
  <c r="E125" i="22"/>
  <c r="I125" i="22" s="1"/>
  <c r="B125" i="22"/>
  <c r="G124" i="22"/>
  <c r="K124" i="22" s="1"/>
  <c r="E124" i="22"/>
  <c r="I124" i="22" s="1"/>
  <c r="B124" i="22"/>
  <c r="G123" i="22"/>
  <c r="K123" i="22" s="1"/>
  <c r="E123" i="22"/>
  <c r="I123" i="22" s="1"/>
  <c r="B123" i="22"/>
  <c r="G122" i="22"/>
  <c r="K122" i="22" s="1"/>
  <c r="E122" i="22"/>
  <c r="I122" i="22" s="1"/>
  <c r="B122" i="22"/>
  <c r="G121" i="22"/>
  <c r="E121" i="22"/>
  <c r="I121" i="22" s="1"/>
  <c r="B121" i="22"/>
  <c r="G117" i="22"/>
  <c r="G116" i="22"/>
  <c r="G113" i="22"/>
  <c r="K113" i="22" s="1"/>
  <c r="E113" i="22"/>
  <c r="I113" i="22" s="1"/>
  <c r="B113" i="22"/>
  <c r="G108" i="22"/>
  <c r="B108" i="22"/>
  <c r="G107" i="22"/>
  <c r="B107" i="22"/>
  <c r="G104" i="22"/>
  <c r="R104" i="22" s="1"/>
  <c r="E104" i="22"/>
  <c r="O104" i="22" s="1"/>
  <c r="B104" i="22"/>
  <c r="G99" i="22"/>
  <c r="B99" i="22"/>
  <c r="G98" i="22"/>
  <c r="B98" i="22"/>
  <c r="G97" i="22"/>
  <c r="B97" i="22"/>
  <c r="G96" i="22"/>
  <c r="B96" i="22"/>
  <c r="G95" i="22"/>
  <c r="B95" i="22"/>
  <c r="G94" i="22"/>
  <c r="B94" i="22"/>
  <c r="G93" i="22"/>
  <c r="B93" i="22"/>
  <c r="G92" i="22"/>
  <c r="B92" i="22"/>
  <c r="G91" i="22"/>
  <c r="B91" i="22"/>
  <c r="G88" i="22"/>
  <c r="R88" i="22" s="1"/>
  <c r="E88" i="22"/>
  <c r="O88" i="22" s="1"/>
  <c r="B88" i="22"/>
  <c r="G82" i="22"/>
  <c r="K82" i="22" s="1"/>
  <c r="E82" i="22"/>
  <c r="I82" i="22" s="1"/>
  <c r="B82" i="22"/>
  <c r="G81" i="22"/>
  <c r="K81" i="22" s="1"/>
  <c r="E81" i="22"/>
  <c r="I81" i="22" s="1"/>
  <c r="B81" i="22"/>
  <c r="G80" i="22"/>
  <c r="K80" i="22" s="1"/>
  <c r="E80" i="22"/>
  <c r="I80" i="22" s="1"/>
  <c r="B80" i="22"/>
  <c r="G79" i="22"/>
  <c r="K79" i="22" s="1"/>
  <c r="E79" i="22"/>
  <c r="I79" i="22" s="1"/>
  <c r="B79" i="22"/>
  <c r="G78" i="22"/>
  <c r="K78" i="22" s="1"/>
  <c r="E78" i="22"/>
  <c r="I78" i="22" s="1"/>
  <c r="B78" i="22"/>
  <c r="G77" i="22"/>
  <c r="K77" i="22" s="1"/>
  <c r="E77" i="22"/>
  <c r="I77" i="22" s="1"/>
  <c r="B77" i="22"/>
  <c r="G76" i="22"/>
  <c r="K76" i="22" s="1"/>
  <c r="E76" i="22"/>
  <c r="I76" i="22" s="1"/>
  <c r="B76" i="22"/>
  <c r="G75" i="22"/>
  <c r="K75" i="22" s="1"/>
  <c r="E75" i="22"/>
  <c r="I75" i="22" s="1"/>
  <c r="B75" i="22"/>
  <c r="G74" i="22"/>
  <c r="E74" i="22"/>
  <c r="B74" i="22"/>
  <c r="Y61" i="22"/>
  <c r="U61" i="22"/>
  <c r="U59" i="22"/>
  <c r="AA58" i="22"/>
  <c r="Y58" i="22"/>
  <c r="I58" i="22"/>
  <c r="G58" i="22"/>
  <c r="B58" i="22"/>
  <c r="I57" i="22"/>
  <c r="G57" i="22"/>
  <c r="B57" i="22"/>
  <c r="I56" i="22"/>
  <c r="G56" i="22"/>
  <c r="B56" i="22"/>
  <c r="I55" i="22"/>
  <c r="G55" i="22"/>
  <c r="B55" i="22"/>
  <c r="I54" i="22"/>
  <c r="G54" i="22"/>
  <c r="B54" i="22"/>
  <c r="I53" i="22"/>
  <c r="G53" i="22"/>
  <c r="B53" i="22"/>
  <c r="A68" i="22" s="1"/>
  <c r="I52" i="22"/>
  <c r="G52" i="22"/>
  <c r="B52" i="22"/>
  <c r="I51" i="22"/>
  <c r="G51" i="22"/>
  <c r="B51" i="22"/>
  <c r="I50" i="22"/>
  <c r="G50" i="22"/>
  <c r="B50" i="22"/>
  <c r="I49" i="22"/>
  <c r="G49" i="22"/>
  <c r="B49" i="22"/>
  <c r="I48" i="22"/>
  <c r="G48" i="22"/>
  <c r="B48" i="22"/>
  <c r="I47" i="22"/>
  <c r="G47" i="22"/>
  <c r="B47" i="22"/>
  <c r="I46" i="22"/>
  <c r="G46" i="22"/>
  <c r="B46" i="22"/>
  <c r="I45" i="22"/>
  <c r="G45" i="22"/>
  <c r="B45" i="22"/>
  <c r="I44" i="22"/>
  <c r="G44" i="22"/>
  <c r="B44" i="22"/>
  <c r="I43" i="22"/>
  <c r="G43" i="22"/>
  <c r="B43" i="22"/>
  <c r="I42" i="22"/>
  <c r="G42" i="22"/>
  <c r="B42" i="22"/>
  <c r="AA41" i="22"/>
  <c r="I41" i="22"/>
  <c r="G41" i="22"/>
  <c r="B41" i="22"/>
  <c r="Z40" i="22"/>
  <c r="I40" i="22"/>
  <c r="G40" i="22"/>
  <c r="B40" i="22"/>
  <c r="Z39" i="22"/>
  <c r="I39" i="22"/>
  <c r="G39" i="22"/>
  <c r="B39" i="22"/>
  <c r="I37" i="22"/>
  <c r="C31" i="22"/>
  <c r="C29" i="22"/>
  <c r="C27" i="22"/>
  <c r="C26" i="22"/>
  <c r="C25" i="22"/>
  <c r="C24" i="22"/>
  <c r="C21" i="22"/>
  <c r="C20" i="22"/>
  <c r="C19" i="22"/>
  <c r="C18" i="22"/>
  <c r="C17" i="22"/>
  <c r="M15" i="22"/>
  <c r="A70" i="22" s="1"/>
  <c r="G135" i="21"/>
  <c r="K135" i="21" s="1"/>
  <c r="E135" i="21"/>
  <c r="I135" i="21" s="1"/>
  <c r="B135" i="21"/>
  <c r="G134" i="21"/>
  <c r="K134" i="21" s="1"/>
  <c r="E134" i="21"/>
  <c r="I134" i="21" s="1"/>
  <c r="B134" i="21"/>
  <c r="G133" i="21"/>
  <c r="K133" i="21" s="1"/>
  <c r="E133" i="21"/>
  <c r="I133" i="21" s="1"/>
  <c r="B133" i="21"/>
  <c r="G132" i="21"/>
  <c r="K132" i="21" s="1"/>
  <c r="E132" i="21"/>
  <c r="I132" i="21" s="1"/>
  <c r="B132" i="21"/>
  <c r="G131" i="21"/>
  <c r="K131" i="21" s="1"/>
  <c r="E131" i="21"/>
  <c r="B131" i="21"/>
  <c r="G126" i="21"/>
  <c r="K126" i="21" s="1"/>
  <c r="E126" i="21"/>
  <c r="I126" i="21" s="1"/>
  <c r="B126" i="21"/>
  <c r="G125" i="21"/>
  <c r="K125" i="21" s="1"/>
  <c r="E125" i="21"/>
  <c r="I125" i="21" s="1"/>
  <c r="B125" i="21"/>
  <c r="G124" i="21"/>
  <c r="K124" i="21" s="1"/>
  <c r="E124" i="21"/>
  <c r="I124" i="21" s="1"/>
  <c r="B124" i="21"/>
  <c r="G123" i="21"/>
  <c r="K123" i="21" s="1"/>
  <c r="E123" i="21"/>
  <c r="I123" i="21" s="1"/>
  <c r="B123" i="21"/>
  <c r="G122" i="21"/>
  <c r="K122" i="21" s="1"/>
  <c r="E122" i="21"/>
  <c r="I122" i="21" s="1"/>
  <c r="B122" i="21"/>
  <c r="G121" i="21"/>
  <c r="K121" i="21" s="1"/>
  <c r="E121" i="21"/>
  <c r="I121" i="21" s="1"/>
  <c r="B121" i="21"/>
  <c r="G117" i="21"/>
  <c r="G116" i="21"/>
  <c r="G113" i="21"/>
  <c r="K113" i="21" s="1"/>
  <c r="E113" i="21"/>
  <c r="O113" i="21" s="1"/>
  <c r="B113" i="21"/>
  <c r="G108" i="21"/>
  <c r="B108" i="21"/>
  <c r="G107" i="21"/>
  <c r="B107" i="21"/>
  <c r="G104" i="21"/>
  <c r="R104" i="21" s="1"/>
  <c r="E104" i="21"/>
  <c r="O104" i="21" s="1"/>
  <c r="B104" i="21"/>
  <c r="G99" i="21"/>
  <c r="B99" i="21"/>
  <c r="G98" i="21"/>
  <c r="B98" i="21"/>
  <c r="G97" i="21"/>
  <c r="B97" i="21"/>
  <c r="G96" i="21"/>
  <c r="B96" i="21"/>
  <c r="G95" i="21"/>
  <c r="B95" i="21"/>
  <c r="G94" i="21"/>
  <c r="B94" i="21"/>
  <c r="G93" i="21"/>
  <c r="B93" i="21"/>
  <c r="G92" i="21"/>
  <c r="B92" i="21"/>
  <c r="G91" i="21"/>
  <c r="B91" i="21"/>
  <c r="G88" i="21"/>
  <c r="R88" i="21" s="1"/>
  <c r="E88" i="21"/>
  <c r="O88" i="21" s="1"/>
  <c r="B88" i="21"/>
  <c r="G82" i="21"/>
  <c r="K82" i="21" s="1"/>
  <c r="E82" i="21"/>
  <c r="I82" i="21" s="1"/>
  <c r="B82" i="21"/>
  <c r="G81" i="21"/>
  <c r="K81" i="21" s="1"/>
  <c r="E81" i="21"/>
  <c r="I81" i="21" s="1"/>
  <c r="B81" i="21"/>
  <c r="G80" i="21"/>
  <c r="K80" i="21" s="1"/>
  <c r="E80" i="21"/>
  <c r="I80" i="21" s="1"/>
  <c r="B80" i="21"/>
  <c r="G79" i="21"/>
  <c r="K79" i="21" s="1"/>
  <c r="E79" i="21"/>
  <c r="I79" i="21" s="1"/>
  <c r="B79" i="21"/>
  <c r="G78" i="21"/>
  <c r="K78" i="21" s="1"/>
  <c r="E78" i="21"/>
  <c r="I78" i="21" s="1"/>
  <c r="B78" i="21"/>
  <c r="G77" i="21"/>
  <c r="K77" i="21" s="1"/>
  <c r="E77" i="21"/>
  <c r="I77" i="21" s="1"/>
  <c r="B77" i="21"/>
  <c r="G76" i="21"/>
  <c r="K76" i="21" s="1"/>
  <c r="E76" i="21"/>
  <c r="I76" i="21" s="1"/>
  <c r="B76" i="21"/>
  <c r="G75" i="21"/>
  <c r="K75" i="21" s="1"/>
  <c r="E75" i="21"/>
  <c r="I75" i="21" s="1"/>
  <c r="B75" i="21"/>
  <c r="G74" i="21"/>
  <c r="E74" i="21"/>
  <c r="B74" i="21"/>
  <c r="Y61" i="21"/>
  <c r="U61" i="21"/>
  <c r="U59" i="21"/>
  <c r="AA58" i="21"/>
  <c r="Y58" i="21"/>
  <c r="I58" i="21"/>
  <c r="G58" i="21"/>
  <c r="B58" i="21"/>
  <c r="I57" i="21"/>
  <c r="G57" i="21"/>
  <c r="B57" i="21"/>
  <c r="I56" i="21"/>
  <c r="G56" i="21"/>
  <c r="B56" i="21"/>
  <c r="I55" i="21"/>
  <c r="G55" i="21"/>
  <c r="B55" i="21"/>
  <c r="I54" i="21"/>
  <c r="G54" i="21"/>
  <c r="B54" i="21"/>
  <c r="I53" i="21"/>
  <c r="G53" i="21"/>
  <c r="B53" i="21"/>
  <c r="I52" i="21"/>
  <c r="G52" i="21"/>
  <c r="B52" i="21"/>
  <c r="A68" i="21" s="1"/>
  <c r="I51" i="21"/>
  <c r="G51" i="21"/>
  <c r="B51" i="21"/>
  <c r="I50" i="21"/>
  <c r="G50" i="21"/>
  <c r="B50" i="21"/>
  <c r="I49" i="21"/>
  <c r="G49" i="21"/>
  <c r="B49" i="21"/>
  <c r="I48" i="21"/>
  <c r="G48" i="21"/>
  <c r="B48" i="21"/>
  <c r="I47" i="21"/>
  <c r="G47" i="21"/>
  <c r="B47" i="21"/>
  <c r="I46" i="21"/>
  <c r="G46" i="21"/>
  <c r="B46" i="21"/>
  <c r="I45" i="21"/>
  <c r="G45" i="21"/>
  <c r="B45" i="21"/>
  <c r="I44" i="21"/>
  <c r="G44" i="21"/>
  <c r="B44" i="21"/>
  <c r="I43" i="21"/>
  <c r="G43" i="21"/>
  <c r="B43" i="21"/>
  <c r="I42" i="21"/>
  <c r="G42" i="21"/>
  <c r="B42" i="21"/>
  <c r="AA41" i="21"/>
  <c r="I41" i="21"/>
  <c r="G41" i="21"/>
  <c r="B41" i="21"/>
  <c r="Z40" i="21"/>
  <c r="I40" i="21"/>
  <c r="G40" i="21"/>
  <c r="B40" i="21"/>
  <c r="Z39" i="21"/>
  <c r="I39" i="21"/>
  <c r="G39" i="21"/>
  <c r="B39" i="21"/>
  <c r="I37" i="21"/>
  <c r="C31" i="21"/>
  <c r="C29" i="21"/>
  <c r="C27" i="21"/>
  <c r="C26" i="21"/>
  <c r="C25" i="21"/>
  <c r="C24" i="21"/>
  <c r="C21" i="21"/>
  <c r="C20" i="21"/>
  <c r="C19" i="21"/>
  <c r="C18" i="21"/>
  <c r="C17" i="21"/>
  <c r="M15" i="21"/>
  <c r="A70" i="21" s="1"/>
  <c r="G135" i="20"/>
  <c r="K135" i="20" s="1"/>
  <c r="E135" i="20"/>
  <c r="I135" i="20" s="1"/>
  <c r="B135" i="20"/>
  <c r="G134" i="20"/>
  <c r="K134" i="20" s="1"/>
  <c r="E134" i="20"/>
  <c r="I134" i="20" s="1"/>
  <c r="B134" i="20"/>
  <c r="G133" i="20"/>
  <c r="K133" i="20" s="1"/>
  <c r="E133" i="20"/>
  <c r="I133" i="20" s="1"/>
  <c r="B133" i="20"/>
  <c r="G132" i="20"/>
  <c r="K132" i="20" s="1"/>
  <c r="E132" i="20"/>
  <c r="I132" i="20" s="1"/>
  <c r="B132" i="20"/>
  <c r="G131" i="20"/>
  <c r="E131" i="20"/>
  <c r="I131" i="20" s="1"/>
  <c r="B131" i="20"/>
  <c r="G126" i="20"/>
  <c r="K126" i="20" s="1"/>
  <c r="E126" i="20"/>
  <c r="I126" i="20" s="1"/>
  <c r="B126" i="20"/>
  <c r="G125" i="20"/>
  <c r="K125" i="20" s="1"/>
  <c r="E125" i="20"/>
  <c r="I125" i="20" s="1"/>
  <c r="B125" i="20"/>
  <c r="G124" i="20"/>
  <c r="K124" i="20" s="1"/>
  <c r="E124" i="20"/>
  <c r="I124" i="20" s="1"/>
  <c r="B124" i="20"/>
  <c r="G123" i="20"/>
  <c r="K123" i="20" s="1"/>
  <c r="E123" i="20"/>
  <c r="I123" i="20" s="1"/>
  <c r="B123" i="20"/>
  <c r="G122" i="20"/>
  <c r="K122" i="20" s="1"/>
  <c r="E122" i="20"/>
  <c r="I122" i="20" s="1"/>
  <c r="B122" i="20"/>
  <c r="G121" i="20"/>
  <c r="E121" i="20"/>
  <c r="I121" i="20" s="1"/>
  <c r="B121" i="20"/>
  <c r="G117" i="20"/>
  <c r="G116" i="20"/>
  <c r="G113" i="20"/>
  <c r="R113" i="20" s="1"/>
  <c r="E113" i="20"/>
  <c r="I113" i="20" s="1"/>
  <c r="B113" i="20"/>
  <c r="G108" i="20"/>
  <c r="B108" i="20"/>
  <c r="G107" i="20"/>
  <c r="B107" i="20"/>
  <c r="G104" i="20"/>
  <c r="R104" i="20" s="1"/>
  <c r="E104" i="20"/>
  <c r="B104" i="20"/>
  <c r="G99" i="20"/>
  <c r="B99" i="20"/>
  <c r="G98" i="20"/>
  <c r="B98" i="20"/>
  <c r="G97" i="20"/>
  <c r="B97" i="20"/>
  <c r="G96" i="20"/>
  <c r="B96" i="20"/>
  <c r="G95" i="20"/>
  <c r="B95" i="20"/>
  <c r="G94" i="20"/>
  <c r="B94" i="20"/>
  <c r="G93" i="20"/>
  <c r="B93" i="20"/>
  <c r="G92" i="20"/>
  <c r="B92" i="20"/>
  <c r="G91" i="20"/>
  <c r="B91" i="20"/>
  <c r="G88" i="20"/>
  <c r="R88" i="20" s="1"/>
  <c r="E88" i="20"/>
  <c r="O88" i="20" s="1"/>
  <c r="B88" i="20"/>
  <c r="G82" i="20"/>
  <c r="K82" i="20" s="1"/>
  <c r="E82" i="20"/>
  <c r="I82" i="20" s="1"/>
  <c r="B82" i="20"/>
  <c r="G81" i="20"/>
  <c r="K81" i="20" s="1"/>
  <c r="E81" i="20"/>
  <c r="I81" i="20" s="1"/>
  <c r="B81" i="20"/>
  <c r="G80" i="20"/>
  <c r="K80" i="20" s="1"/>
  <c r="E80" i="20"/>
  <c r="I80" i="20" s="1"/>
  <c r="B80" i="20"/>
  <c r="G79" i="20"/>
  <c r="K79" i="20" s="1"/>
  <c r="E79" i="20"/>
  <c r="I79" i="20" s="1"/>
  <c r="B79" i="20"/>
  <c r="G78" i="20"/>
  <c r="K78" i="20" s="1"/>
  <c r="E78" i="20"/>
  <c r="I78" i="20" s="1"/>
  <c r="B78" i="20"/>
  <c r="G77" i="20"/>
  <c r="K77" i="20" s="1"/>
  <c r="E77" i="20"/>
  <c r="I77" i="20" s="1"/>
  <c r="B77" i="20"/>
  <c r="G76" i="20"/>
  <c r="K76" i="20" s="1"/>
  <c r="E76" i="20"/>
  <c r="I76" i="20" s="1"/>
  <c r="B76" i="20"/>
  <c r="G75" i="20"/>
  <c r="K75" i="20" s="1"/>
  <c r="E75" i="20"/>
  <c r="I75" i="20" s="1"/>
  <c r="B75" i="20"/>
  <c r="G74" i="20"/>
  <c r="E74" i="20"/>
  <c r="B74" i="20"/>
  <c r="Y61" i="20"/>
  <c r="U61" i="20"/>
  <c r="U59" i="20"/>
  <c r="AA58" i="20"/>
  <c r="Y58" i="20"/>
  <c r="I58" i="20"/>
  <c r="G58" i="20"/>
  <c r="B58" i="20"/>
  <c r="I57" i="20"/>
  <c r="G57" i="20"/>
  <c r="B57" i="20"/>
  <c r="I56" i="20"/>
  <c r="G56" i="20"/>
  <c r="B56" i="20"/>
  <c r="I55" i="20"/>
  <c r="G55" i="20"/>
  <c r="B55" i="20"/>
  <c r="I54" i="20"/>
  <c r="G54" i="20"/>
  <c r="B54" i="20"/>
  <c r="I53" i="20"/>
  <c r="G53" i="20"/>
  <c r="B53" i="20"/>
  <c r="I52" i="20"/>
  <c r="G52" i="20"/>
  <c r="B52" i="20"/>
  <c r="I51" i="20"/>
  <c r="G51" i="20"/>
  <c r="B51" i="20"/>
  <c r="A68" i="20" s="1"/>
  <c r="I50" i="20"/>
  <c r="G50" i="20"/>
  <c r="B50" i="20"/>
  <c r="I49" i="20"/>
  <c r="G49" i="20"/>
  <c r="B49" i="20"/>
  <c r="I48" i="20"/>
  <c r="G48" i="20"/>
  <c r="B48" i="20"/>
  <c r="I47" i="20"/>
  <c r="G47" i="20"/>
  <c r="B47" i="20"/>
  <c r="I46" i="20"/>
  <c r="G46" i="20"/>
  <c r="B46" i="20"/>
  <c r="I45" i="20"/>
  <c r="G45" i="20"/>
  <c r="B45" i="20"/>
  <c r="I44" i="20"/>
  <c r="G44" i="20"/>
  <c r="B44" i="20"/>
  <c r="I43" i="20"/>
  <c r="G43" i="20"/>
  <c r="B43" i="20"/>
  <c r="I42" i="20"/>
  <c r="G42" i="20"/>
  <c r="B42" i="20"/>
  <c r="AA41" i="20"/>
  <c r="I41" i="20"/>
  <c r="G41" i="20"/>
  <c r="B41" i="20"/>
  <c r="Z40" i="20"/>
  <c r="I40" i="20"/>
  <c r="G40" i="20"/>
  <c r="B40" i="20"/>
  <c r="Z39" i="20"/>
  <c r="I39" i="20"/>
  <c r="G39" i="20"/>
  <c r="B39" i="20"/>
  <c r="I37" i="20"/>
  <c r="C31" i="20"/>
  <c r="C29" i="20"/>
  <c r="C27" i="20"/>
  <c r="C26" i="20"/>
  <c r="C25" i="20"/>
  <c r="C24" i="20"/>
  <c r="C21" i="20"/>
  <c r="C20" i="20"/>
  <c r="C19" i="20"/>
  <c r="C18" i="20"/>
  <c r="C17" i="20"/>
  <c r="M15" i="20"/>
  <c r="K36" i="20" s="1"/>
  <c r="G135" i="19"/>
  <c r="K135" i="19" s="1"/>
  <c r="E135" i="19"/>
  <c r="I135" i="19" s="1"/>
  <c r="B135" i="19"/>
  <c r="G134" i="19"/>
  <c r="K134" i="19" s="1"/>
  <c r="E134" i="19"/>
  <c r="I134" i="19" s="1"/>
  <c r="B134" i="19"/>
  <c r="G133" i="19"/>
  <c r="K133" i="19" s="1"/>
  <c r="E133" i="19"/>
  <c r="I133" i="19" s="1"/>
  <c r="B133" i="19"/>
  <c r="G132" i="19"/>
  <c r="K132" i="19" s="1"/>
  <c r="E132" i="19"/>
  <c r="I132" i="19" s="1"/>
  <c r="B132" i="19"/>
  <c r="G131" i="19"/>
  <c r="E131" i="19"/>
  <c r="B131" i="19"/>
  <c r="G126" i="19"/>
  <c r="K126" i="19" s="1"/>
  <c r="E126" i="19"/>
  <c r="I126" i="19" s="1"/>
  <c r="B126" i="19"/>
  <c r="G125" i="19"/>
  <c r="K125" i="19" s="1"/>
  <c r="E125" i="19"/>
  <c r="I125" i="19" s="1"/>
  <c r="B125" i="19"/>
  <c r="G124" i="19"/>
  <c r="K124" i="19" s="1"/>
  <c r="E124" i="19"/>
  <c r="I124" i="19" s="1"/>
  <c r="B124" i="19"/>
  <c r="G123" i="19"/>
  <c r="K123" i="19" s="1"/>
  <c r="E123" i="19"/>
  <c r="I123" i="19" s="1"/>
  <c r="B123" i="19"/>
  <c r="G122" i="19"/>
  <c r="K122" i="19" s="1"/>
  <c r="E122" i="19"/>
  <c r="I122" i="19" s="1"/>
  <c r="B122" i="19"/>
  <c r="G121" i="19"/>
  <c r="K121" i="19" s="1"/>
  <c r="E121" i="19"/>
  <c r="B121" i="19"/>
  <c r="G117" i="19"/>
  <c r="G116" i="19"/>
  <c r="G113" i="19"/>
  <c r="R113" i="19" s="1"/>
  <c r="E113" i="19"/>
  <c r="O113" i="19" s="1"/>
  <c r="B113" i="19"/>
  <c r="G108" i="19"/>
  <c r="B108" i="19"/>
  <c r="G107" i="19"/>
  <c r="B107" i="19"/>
  <c r="G104" i="19"/>
  <c r="K104" i="19" s="1"/>
  <c r="E104" i="19"/>
  <c r="B104" i="19"/>
  <c r="G99" i="19"/>
  <c r="B99" i="19"/>
  <c r="G98" i="19"/>
  <c r="B98" i="19"/>
  <c r="G97" i="19"/>
  <c r="B97" i="19"/>
  <c r="G96" i="19"/>
  <c r="B96" i="19"/>
  <c r="G95" i="19"/>
  <c r="B95" i="19"/>
  <c r="G94" i="19"/>
  <c r="B94" i="19"/>
  <c r="G93" i="19"/>
  <c r="B93" i="19"/>
  <c r="G92" i="19"/>
  <c r="B92" i="19"/>
  <c r="G91" i="19"/>
  <c r="B91" i="19"/>
  <c r="G88" i="19"/>
  <c r="K88" i="19" s="1"/>
  <c r="E88" i="19"/>
  <c r="O88" i="19" s="1"/>
  <c r="B88" i="19"/>
  <c r="G82" i="19"/>
  <c r="K82" i="19" s="1"/>
  <c r="E82" i="19"/>
  <c r="I82" i="19" s="1"/>
  <c r="B82" i="19"/>
  <c r="G81" i="19"/>
  <c r="K81" i="19" s="1"/>
  <c r="E81" i="19"/>
  <c r="I81" i="19" s="1"/>
  <c r="B81" i="19"/>
  <c r="G80" i="19"/>
  <c r="K80" i="19" s="1"/>
  <c r="E80" i="19"/>
  <c r="I80" i="19" s="1"/>
  <c r="B80" i="19"/>
  <c r="G79" i="19"/>
  <c r="K79" i="19" s="1"/>
  <c r="E79" i="19"/>
  <c r="I79" i="19" s="1"/>
  <c r="B79" i="19"/>
  <c r="G78" i="19"/>
  <c r="K78" i="19" s="1"/>
  <c r="E78" i="19"/>
  <c r="I78" i="19" s="1"/>
  <c r="B78" i="19"/>
  <c r="G77" i="19"/>
  <c r="K77" i="19" s="1"/>
  <c r="E77" i="19"/>
  <c r="I77" i="19" s="1"/>
  <c r="B77" i="19"/>
  <c r="G76" i="19"/>
  <c r="K76" i="19" s="1"/>
  <c r="E76" i="19"/>
  <c r="I76" i="19" s="1"/>
  <c r="B76" i="19"/>
  <c r="G75" i="19"/>
  <c r="K75" i="19" s="1"/>
  <c r="E75" i="19"/>
  <c r="I75" i="19" s="1"/>
  <c r="B75" i="19"/>
  <c r="G74" i="19"/>
  <c r="E74" i="19"/>
  <c r="B74" i="19"/>
  <c r="Y61" i="19"/>
  <c r="U61" i="19"/>
  <c r="U59" i="19"/>
  <c r="AA58" i="19"/>
  <c r="Y58" i="19"/>
  <c r="I58" i="19"/>
  <c r="G58" i="19"/>
  <c r="B58" i="19"/>
  <c r="I57" i="19"/>
  <c r="G57" i="19"/>
  <c r="B57" i="19"/>
  <c r="I56" i="19"/>
  <c r="G56" i="19"/>
  <c r="B56" i="19"/>
  <c r="I55" i="19"/>
  <c r="G55" i="19"/>
  <c r="B55" i="19"/>
  <c r="I54" i="19"/>
  <c r="G54" i="19"/>
  <c r="B54" i="19"/>
  <c r="I53" i="19"/>
  <c r="G53" i="19"/>
  <c r="B53" i="19"/>
  <c r="I52" i="19"/>
  <c r="G52" i="19"/>
  <c r="B52" i="19"/>
  <c r="I51" i="19"/>
  <c r="G51" i="19"/>
  <c r="B51" i="19"/>
  <c r="I50" i="19"/>
  <c r="G50" i="19"/>
  <c r="B50" i="19"/>
  <c r="A68" i="19" s="1"/>
  <c r="I49" i="19"/>
  <c r="G49" i="19"/>
  <c r="B49" i="19"/>
  <c r="I48" i="19"/>
  <c r="G48" i="19"/>
  <c r="B48" i="19"/>
  <c r="I47" i="19"/>
  <c r="G47" i="19"/>
  <c r="B47" i="19"/>
  <c r="I46" i="19"/>
  <c r="G46" i="19"/>
  <c r="B46" i="19"/>
  <c r="I45" i="19"/>
  <c r="G45" i="19"/>
  <c r="B45" i="19"/>
  <c r="I44" i="19"/>
  <c r="G44" i="19"/>
  <c r="B44" i="19"/>
  <c r="I43" i="19"/>
  <c r="G43" i="19"/>
  <c r="B43" i="19"/>
  <c r="I42" i="19"/>
  <c r="G42" i="19"/>
  <c r="B42" i="19"/>
  <c r="AA41" i="19"/>
  <c r="I41" i="19"/>
  <c r="G41" i="19"/>
  <c r="B41" i="19"/>
  <c r="Z40" i="19"/>
  <c r="I40" i="19"/>
  <c r="G40" i="19"/>
  <c r="B40" i="19"/>
  <c r="Z39" i="19"/>
  <c r="I39" i="19"/>
  <c r="G39" i="19"/>
  <c r="B39" i="19"/>
  <c r="I37" i="19"/>
  <c r="C31" i="19"/>
  <c r="C29" i="19"/>
  <c r="C27" i="19"/>
  <c r="C26" i="19"/>
  <c r="C25" i="19"/>
  <c r="C24" i="19"/>
  <c r="C21" i="19"/>
  <c r="C20" i="19"/>
  <c r="C19" i="19"/>
  <c r="C18" i="19"/>
  <c r="C17" i="19"/>
  <c r="M15" i="19"/>
  <c r="A70" i="19" s="1"/>
  <c r="G135" i="18"/>
  <c r="K135" i="18" s="1"/>
  <c r="E135" i="18"/>
  <c r="I135" i="18" s="1"/>
  <c r="B135" i="18"/>
  <c r="G134" i="18"/>
  <c r="K134" i="18" s="1"/>
  <c r="E134" i="18"/>
  <c r="I134" i="18" s="1"/>
  <c r="B134" i="18"/>
  <c r="G133" i="18"/>
  <c r="K133" i="18" s="1"/>
  <c r="E133" i="18"/>
  <c r="I133" i="18" s="1"/>
  <c r="B133" i="18"/>
  <c r="G132" i="18"/>
  <c r="K132" i="18" s="1"/>
  <c r="E132" i="18"/>
  <c r="I132" i="18" s="1"/>
  <c r="B132" i="18"/>
  <c r="G131" i="18"/>
  <c r="E131" i="18"/>
  <c r="B131" i="18"/>
  <c r="G126" i="18"/>
  <c r="K126" i="18" s="1"/>
  <c r="E126" i="18"/>
  <c r="I126" i="18" s="1"/>
  <c r="B126" i="18"/>
  <c r="G125" i="18"/>
  <c r="K125" i="18" s="1"/>
  <c r="E125" i="18"/>
  <c r="I125" i="18" s="1"/>
  <c r="B125" i="18"/>
  <c r="G124" i="18"/>
  <c r="K124" i="18" s="1"/>
  <c r="E124" i="18"/>
  <c r="I124" i="18" s="1"/>
  <c r="B124" i="18"/>
  <c r="G123" i="18"/>
  <c r="K123" i="18" s="1"/>
  <c r="E123" i="18"/>
  <c r="I123" i="18" s="1"/>
  <c r="B123" i="18"/>
  <c r="G122" i="18"/>
  <c r="K122" i="18" s="1"/>
  <c r="E122" i="18"/>
  <c r="I122" i="18" s="1"/>
  <c r="B122" i="18"/>
  <c r="G121" i="18"/>
  <c r="K121" i="18" s="1"/>
  <c r="E121" i="18"/>
  <c r="B121" i="18"/>
  <c r="G117" i="18"/>
  <c r="G116" i="18"/>
  <c r="G113" i="18"/>
  <c r="R113" i="18" s="1"/>
  <c r="E113" i="18"/>
  <c r="O113" i="18" s="1"/>
  <c r="B113" i="18"/>
  <c r="G108" i="18"/>
  <c r="B108" i="18"/>
  <c r="G107" i="18"/>
  <c r="B107" i="18"/>
  <c r="G104" i="18"/>
  <c r="K104" i="18" s="1"/>
  <c r="E104" i="18"/>
  <c r="O104" i="18" s="1"/>
  <c r="B104" i="18"/>
  <c r="G99" i="18"/>
  <c r="B99" i="18"/>
  <c r="G98" i="18"/>
  <c r="B98" i="18"/>
  <c r="G97" i="18"/>
  <c r="B97" i="18"/>
  <c r="G96" i="18"/>
  <c r="B96" i="18"/>
  <c r="G95" i="18"/>
  <c r="B95" i="18"/>
  <c r="G94" i="18"/>
  <c r="B94" i="18"/>
  <c r="G93" i="18"/>
  <c r="B93" i="18"/>
  <c r="G92" i="18"/>
  <c r="B92" i="18"/>
  <c r="G91" i="18"/>
  <c r="B91" i="18"/>
  <c r="G88" i="18"/>
  <c r="K88" i="18" s="1"/>
  <c r="E88" i="18"/>
  <c r="O88" i="18" s="1"/>
  <c r="B88" i="18"/>
  <c r="G82" i="18"/>
  <c r="K82" i="18" s="1"/>
  <c r="E82" i="18"/>
  <c r="I82" i="18" s="1"/>
  <c r="B82" i="18"/>
  <c r="G81" i="18"/>
  <c r="K81" i="18" s="1"/>
  <c r="E81" i="18"/>
  <c r="I81" i="18" s="1"/>
  <c r="B81" i="18"/>
  <c r="G80" i="18"/>
  <c r="K80" i="18" s="1"/>
  <c r="E80" i="18"/>
  <c r="I80" i="18" s="1"/>
  <c r="B80" i="18"/>
  <c r="G79" i="18"/>
  <c r="K79" i="18" s="1"/>
  <c r="E79" i="18"/>
  <c r="I79" i="18" s="1"/>
  <c r="B79" i="18"/>
  <c r="G78" i="18"/>
  <c r="K78" i="18" s="1"/>
  <c r="E78" i="18"/>
  <c r="I78" i="18" s="1"/>
  <c r="B78" i="18"/>
  <c r="G77" i="18"/>
  <c r="K77" i="18" s="1"/>
  <c r="E77" i="18"/>
  <c r="I77" i="18" s="1"/>
  <c r="B77" i="18"/>
  <c r="G76" i="18"/>
  <c r="K76" i="18" s="1"/>
  <c r="E76" i="18"/>
  <c r="I76" i="18" s="1"/>
  <c r="B76" i="18"/>
  <c r="G75" i="18"/>
  <c r="K75" i="18" s="1"/>
  <c r="E75" i="18"/>
  <c r="I75" i="18" s="1"/>
  <c r="B75" i="18"/>
  <c r="G74" i="18"/>
  <c r="E74" i="18"/>
  <c r="B74" i="18"/>
  <c r="Y61" i="18"/>
  <c r="U61" i="18"/>
  <c r="U59" i="18"/>
  <c r="AA58" i="18"/>
  <c r="Y58" i="18"/>
  <c r="I58" i="18"/>
  <c r="G58" i="18"/>
  <c r="B58" i="18"/>
  <c r="I57" i="18"/>
  <c r="G57" i="18"/>
  <c r="B57" i="18"/>
  <c r="I56" i="18"/>
  <c r="G56" i="18"/>
  <c r="B56" i="18"/>
  <c r="I55" i="18"/>
  <c r="G55" i="18"/>
  <c r="B55" i="18"/>
  <c r="I54" i="18"/>
  <c r="G54" i="18"/>
  <c r="B54" i="18"/>
  <c r="I53" i="18"/>
  <c r="G53" i="18"/>
  <c r="B53" i="18"/>
  <c r="I52" i="18"/>
  <c r="G52" i="18"/>
  <c r="B52" i="18"/>
  <c r="I51" i="18"/>
  <c r="G51" i="18"/>
  <c r="B51" i="18"/>
  <c r="I50" i="18"/>
  <c r="G50" i="18"/>
  <c r="B50" i="18"/>
  <c r="I49" i="18"/>
  <c r="G49" i="18"/>
  <c r="B49" i="18"/>
  <c r="A68" i="18" s="1"/>
  <c r="I48" i="18"/>
  <c r="G48" i="18"/>
  <c r="B48" i="18"/>
  <c r="I47" i="18"/>
  <c r="G47" i="18"/>
  <c r="B47" i="18"/>
  <c r="I46" i="18"/>
  <c r="G46" i="18"/>
  <c r="B46" i="18"/>
  <c r="I45" i="18"/>
  <c r="G45" i="18"/>
  <c r="B45" i="18"/>
  <c r="I44" i="18"/>
  <c r="G44" i="18"/>
  <c r="B44" i="18"/>
  <c r="I43" i="18"/>
  <c r="G43" i="18"/>
  <c r="B43" i="18"/>
  <c r="I42" i="18"/>
  <c r="G42" i="18"/>
  <c r="B42" i="18"/>
  <c r="AA41" i="18"/>
  <c r="I41" i="18"/>
  <c r="G41" i="18"/>
  <c r="B41" i="18"/>
  <c r="Z40" i="18"/>
  <c r="I40" i="18"/>
  <c r="G40" i="18"/>
  <c r="B40" i="18"/>
  <c r="Z39" i="18"/>
  <c r="I39" i="18"/>
  <c r="G39" i="18"/>
  <c r="B39" i="18"/>
  <c r="I37" i="18"/>
  <c r="C31" i="18"/>
  <c r="C29" i="18"/>
  <c r="C27" i="18"/>
  <c r="C26" i="18"/>
  <c r="C25" i="18"/>
  <c r="C24" i="18"/>
  <c r="C21" i="18"/>
  <c r="C20" i="18"/>
  <c r="C19" i="18"/>
  <c r="C18" i="18"/>
  <c r="C17" i="18"/>
  <c r="M15" i="18"/>
  <c r="A70" i="18" s="1"/>
  <c r="G135" i="17"/>
  <c r="K135" i="17" s="1"/>
  <c r="E135" i="17"/>
  <c r="I135" i="17" s="1"/>
  <c r="B135" i="17"/>
  <c r="G134" i="17"/>
  <c r="K134" i="17" s="1"/>
  <c r="E134" i="17"/>
  <c r="I134" i="17" s="1"/>
  <c r="B134" i="17"/>
  <c r="G133" i="17"/>
  <c r="K133" i="17" s="1"/>
  <c r="E133" i="17"/>
  <c r="I133" i="17" s="1"/>
  <c r="B133" i="17"/>
  <c r="G132" i="17"/>
  <c r="K132" i="17" s="1"/>
  <c r="E132" i="17"/>
  <c r="I132" i="17" s="1"/>
  <c r="B132" i="17"/>
  <c r="G131" i="17"/>
  <c r="K131" i="17" s="1"/>
  <c r="E131" i="17"/>
  <c r="I131" i="17" s="1"/>
  <c r="B131" i="17"/>
  <c r="G126" i="17"/>
  <c r="K126" i="17" s="1"/>
  <c r="E126" i="17"/>
  <c r="I126" i="17" s="1"/>
  <c r="B126" i="17"/>
  <c r="G125" i="17"/>
  <c r="K125" i="17" s="1"/>
  <c r="E125" i="17"/>
  <c r="I125" i="17" s="1"/>
  <c r="B125" i="17"/>
  <c r="G124" i="17"/>
  <c r="K124" i="17" s="1"/>
  <c r="E124" i="17"/>
  <c r="I124" i="17" s="1"/>
  <c r="B124" i="17"/>
  <c r="G123" i="17"/>
  <c r="K123" i="17" s="1"/>
  <c r="E123" i="17"/>
  <c r="I123" i="17" s="1"/>
  <c r="B123" i="17"/>
  <c r="G122" i="17"/>
  <c r="K122" i="17" s="1"/>
  <c r="E122" i="17"/>
  <c r="I122" i="17" s="1"/>
  <c r="B122" i="17"/>
  <c r="G121" i="17"/>
  <c r="K121" i="17" s="1"/>
  <c r="E121" i="17"/>
  <c r="I121" i="17" s="1"/>
  <c r="B121" i="17"/>
  <c r="G117" i="17"/>
  <c r="G116" i="17"/>
  <c r="G113" i="17"/>
  <c r="R113" i="17" s="1"/>
  <c r="E113" i="17"/>
  <c r="O113" i="17" s="1"/>
  <c r="B113" i="17"/>
  <c r="G108" i="17"/>
  <c r="B108" i="17"/>
  <c r="G107" i="17"/>
  <c r="B107" i="17"/>
  <c r="G104" i="17"/>
  <c r="R104" i="17" s="1"/>
  <c r="E104" i="17"/>
  <c r="I104" i="17" s="1"/>
  <c r="B104" i="17"/>
  <c r="G99" i="17"/>
  <c r="B99" i="17"/>
  <c r="G98" i="17"/>
  <c r="B98" i="17"/>
  <c r="G97" i="17"/>
  <c r="B97" i="17"/>
  <c r="G96" i="17"/>
  <c r="B96" i="17"/>
  <c r="G95" i="17"/>
  <c r="B95" i="17"/>
  <c r="G94" i="17"/>
  <c r="B94" i="17"/>
  <c r="G93" i="17"/>
  <c r="B93" i="17"/>
  <c r="G92" i="17"/>
  <c r="B92" i="17"/>
  <c r="G91" i="17"/>
  <c r="B91" i="17"/>
  <c r="G88" i="17"/>
  <c r="R88" i="17" s="1"/>
  <c r="E88" i="17"/>
  <c r="I88" i="17" s="1"/>
  <c r="B88" i="17"/>
  <c r="G82" i="17"/>
  <c r="K82" i="17" s="1"/>
  <c r="E82" i="17"/>
  <c r="I82" i="17" s="1"/>
  <c r="B82" i="17"/>
  <c r="G81" i="17"/>
  <c r="K81" i="17" s="1"/>
  <c r="E81" i="17"/>
  <c r="I81" i="17" s="1"/>
  <c r="B81" i="17"/>
  <c r="G80" i="17"/>
  <c r="K80" i="17" s="1"/>
  <c r="E80" i="17"/>
  <c r="I80" i="17" s="1"/>
  <c r="B80" i="17"/>
  <c r="I79" i="17"/>
  <c r="G79" i="17"/>
  <c r="K79" i="17" s="1"/>
  <c r="E79" i="17"/>
  <c r="B79" i="17"/>
  <c r="G78" i="17"/>
  <c r="K78" i="17" s="1"/>
  <c r="E78" i="17"/>
  <c r="I78" i="17" s="1"/>
  <c r="B78" i="17"/>
  <c r="G77" i="17"/>
  <c r="K77" i="17" s="1"/>
  <c r="E77" i="17"/>
  <c r="I77" i="17" s="1"/>
  <c r="B77" i="17"/>
  <c r="G76" i="17"/>
  <c r="K76" i="17" s="1"/>
  <c r="E76" i="17"/>
  <c r="I76" i="17" s="1"/>
  <c r="B76" i="17"/>
  <c r="G75" i="17"/>
  <c r="K75" i="17" s="1"/>
  <c r="E75" i="17"/>
  <c r="I75" i="17" s="1"/>
  <c r="B75" i="17"/>
  <c r="G74" i="17"/>
  <c r="E74" i="17"/>
  <c r="B74" i="17"/>
  <c r="Y61" i="17"/>
  <c r="U61" i="17"/>
  <c r="U59" i="17"/>
  <c r="AA58" i="17"/>
  <c r="Y58" i="17"/>
  <c r="I58" i="17"/>
  <c r="G58" i="17"/>
  <c r="B58" i="17"/>
  <c r="I57" i="17"/>
  <c r="G57" i="17"/>
  <c r="B57" i="17"/>
  <c r="I56" i="17"/>
  <c r="G56" i="17"/>
  <c r="B56" i="17"/>
  <c r="I55" i="17"/>
  <c r="G55" i="17"/>
  <c r="B55" i="17"/>
  <c r="I54" i="17"/>
  <c r="G54" i="17"/>
  <c r="B54" i="17"/>
  <c r="I53" i="17"/>
  <c r="G53" i="17"/>
  <c r="B53" i="17"/>
  <c r="I52" i="17"/>
  <c r="G52" i="17"/>
  <c r="B52" i="17"/>
  <c r="I51" i="17"/>
  <c r="G51" i="17"/>
  <c r="B51" i="17"/>
  <c r="I50" i="17"/>
  <c r="G50" i="17"/>
  <c r="B50" i="17"/>
  <c r="I49" i="17"/>
  <c r="G49" i="17"/>
  <c r="B49" i="17"/>
  <c r="I48" i="17"/>
  <c r="G48" i="17"/>
  <c r="B48" i="17"/>
  <c r="A68" i="17" s="1"/>
  <c r="I47" i="17"/>
  <c r="G47" i="17"/>
  <c r="B47" i="17"/>
  <c r="I46" i="17"/>
  <c r="G46" i="17"/>
  <c r="B46" i="17"/>
  <c r="I45" i="17"/>
  <c r="G45" i="17"/>
  <c r="B45" i="17"/>
  <c r="I44" i="17"/>
  <c r="G44" i="17"/>
  <c r="B44" i="17"/>
  <c r="I43" i="17"/>
  <c r="G43" i="17"/>
  <c r="B43" i="17"/>
  <c r="I42" i="17"/>
  <c r="G42" i="17"/>
  <c r="B42" i="17"/>
  <c r="AA41" i="17"/>
  <c r="I41" i="17"/>
  <c r="G41" i="17"/>
  <c r="B41" i="17"/>
  <c r="Z40" i="17"/>
  <c r="I40" i="17"/>
  <c r="G40" i="17"/>
  <c r="B40" i="17"/>
  <c r="Z39" i="17"/>
  <c r="I39" i="17"/>
  <c r="G39" i="17"/>
  <c r="B39" i="17"/>
  <c r="I37" i="17"/>
  <c r="C31" i="17"/>
  <c r="C29" i="17"/>
  <c r="C27" i="17"/>
  <c r="C26" i="17"/>
  <c r="C25" i="17"/>
  <c r="C24" i="17"/>
  <c r="C21" i="17"/>
  <c r="C20" i="17"/>
  <c r="C19" i="17"/>
  <c r="C18" i="17"/>
  <c r="C17" i="17"/>
  <c r="M15" i="17"/>
  <c r="A70" i="17" s="1"/>
  <c r="G135" i="16"/>
  <c r="K135" i="16" s="1"/>
  <c r="E135" i="16"/>
  <c r="I135" i="16" s="1"/>
  <c r="B135" i="16"/>
  <c r="G134" i="16"/>
  <c r="K134" i="16" s="1"/>
  <c r="E134" i="16"/>
  <c r="I134" i="16" s="1"/>
  <c r="B134" i="16"/>
  <c r="G133" i="16"/>
  <c r="K133" i="16" s="1"/>
  <c r="E133" i="16"/>
  <c r="I133" i="16" s="1"/>
  <c r="B133" i="16"/>
  <c r="G132" i="16"/>
  <c r="K132" i="16" s="1"/>
  <c r="E132" i="16"/>
  <c r="I132" i="16" s="1"/>
  <c r="B132" i="16"/>
  <c r="G131" i="16"/>
  <c r="K131" i="16" s="1"/>
  <c r="E131" i="16"/>
  <c r="B131" i="16"/>
  <c r="G126" i="16"/>
  <c r="K126" i="16" s="1"/>
  <c r="E126" i="16"/>
  <c r="I126" i="16" s="1"/>
  <c r="B126" i="16"/>
  <c r="G125" i="16"/>
  <c r="K125" i="16" s="1"/>
  <c r="E125" i="16"/>
  <c r="I125" i="16" s="1"/>
  <c r="B125" i="16"/>
  <c r="G124" i="16"/>
  <c r="K124" i="16" s="1"/>
  <c r="E124" i="16"/>
  <c r="I124" i="16" s="1"/>
  <c r="B124" i="16"/>
  <c r="G123" i="16"/>
  <c r="K123" i="16" s="1"/>
  <c r="E123" i="16"/>
  <c r="I123" i="16" s="1"/>
  <c r="B123" i="16"/>
  <c r="G122" i="16"/>
  <c r="K122" i="16" s="1"/>
  <c r="E122" i="16"/>
  <c r="I122" i="16" s="1"/>
  <c r="B122" i="16"/>
  <c r="G121" i="16"/>
  <c r="K121" i="16" s="1"/>
  <c r="E121" i="16"/>
  <c r="I121" i="16" s="1"/>
  <c r="B121" i="16"/>
  <c r="G117" i="16"/>
  <c r="G116" i="16"/>
  <c r="G113" i="16"/>
  <c r="K113" i="16" s="1"/>
  <c r="E113" i="16"/>
  <c r="O113" i="16" s="1"/>
  <c r="B113" i="16"/>
  <c r="G108" i="16"/>
  <c r="B108" i="16"/>
  <c r="G107" i="16"/>
  <c r="B107" i="16"/>
  <c r="G104" i="16"/>
  <c r="E104" i="16"/>
  <c r="O104" i="16" s="1"/>
  <c r="B104" i="16"/>
  <c r="G99" i="16"/>
  <c r="B99" i="16"/>
  <c r="G98" i="16"/>
  <c r="B98" i="16"/>
  <c r="G97" i="16"/>
  <c r="B97" i="16"/>
  <c r="G96" i="16"/>
  <c r="B96" i="16"/>
  <c r="G95" i="16"/>
  <c r="B95" i="16"/>
  <c r="G94" i="16"/>
  <c r="B94" i="16"/>
  <c r="G93" i="16"/>
  <c r="B93" i="16"/>
  <c r="G92" i="16"/>
  <c r="B92" i="16"/>
  <c r="G91" i="16"/>
  <c r="B91" i="16"/>
  <c r="G88" i="16"/>
  <c r="R88" i="16" s="1"/>
  <c r="E88" i="16"/>
  <c r="O88" i="16" s="1"/>
  <c r="B88" i="16"/>
  <c r="G82" i="16"/>
  <c r="K82" i="16" s="1"/>
  <c r="E82" i="16"/>
  <c r="I82" i="16" s="1"/>
  <c r="B82" i="16"/>
  <c r="G81" i="16"/>
  <c r="K81" i="16" s="1"/>
  <c r="E81" i="16"/>
  <c r="I81" i="16" s="1"/>
  <c r="B81" i="16"/>
  <c r="G80" i="16"/>
  <c r="K80" i="16" s="1"/>
  <c r="E80" i="16"/>
  <c r="I80" i="16" s="1"/>
  <c r="B80" i="16"/>
  <c r="G79" i="16"/>
  <c r="K79" i="16" s="1"/>
  <c r="E79" i="16"/>
  <c r="I79" i="16" s="1"/>
  <c r="B79" i="16"/>
  <c r="G78" i="16"/>
  <c r="K78" i="16" s="1"/>
  <c r="E78" i="16"/>
  <c r="I78" i="16" s="1"/>
  <c r="B78" i="16"/>
  <c r="G77" i="16"/>
  <c r="K77" i="16" s="1"/>
  <c r="E77" i="16"/>
  <c r="I77" i="16" s="1"/>
  <c r="B77" i="16"/>
  <c r="G76" i="16"/>
  <c r="K76" i="16" s="1"/>
  <c r="E76" i="16"/>
  <c r="I76" i="16" s="1"/>
  <c r="B76" i="16"/>
  <c r="G75" i="16"/>
  <c r="K75" i="16" s="1"/>
  <c r="E75" i="16"/>
  <c r="I75" i="16" s="1"/>
  <c r="B75" i="16"/>
  <c r="G74" i="16"/>
  <c r="E74" i="16"/>
  <c r="B74" i="16"/>
  <c r="Y61" i="16"/>
  <c r="U61" i="16"/>
  <c r="U59" i="16"/>
  <c r="AA58" i="16"/>
  <c r="Y58" i="16"/>
  <c r="I58" i="16"/>
  <c r="G58" i="16"/>
  <c r="B58" i="16"/>
  <c r="I57" i="16"/>
  <c r="G57" i="16"/>
  <c r="B57" i="16"/>
  <c r="I56" i="16"/>
  <c r="G56" i="16"/>
  <c r="B56" i="16"/>
  <c r="I55" i="16"/>
  <c r="G55" i="16"/>
  <c r="B55" i="16"/>
  <c r="I54" i="16"/>
  <c r="G54" i="16"/>
  <c r="B54" i="16"/>
  <c r="I53" i="16"/>
  <c r="G53" i="16"/>
  <c r="B53" i="16"/>
  <c r="I52" i="16"/>
  <c r="G52" i="16"/>
  <c r="B52" i="16"/>
  <c r="I51" i="16"/>
  <c r="G51" i="16"/>
  <c r="B51" i="16"/>
  <c r="I50" i="16"/>
  <c r="G50" i="16"/>
  <c r="B50" i="16"/>
  <c r="I49" i="16"/>
  <c r="G49" i="16"/>
  <c r="B49" i="16"/>
  <c r="I48" i="16"/>
  <c r="G48" i="16"/>
  <c r="B48" i="16"/>
  <c r="I47" i="16"/>
  <c r="G47" i="16"/>
  <c r="B47" i="16"/>
  <c r="A68" i="16" s="1"/>
  <c r="I46" i="16"/>
  <c r="G46" i="16"/>
  <c r="B46" i="16"/>
  <c r="I45" i="16"/>
  <c r="G45" i="16"/>
  <c r="B45" i="16"/>
  <c r="I44" i="16"/>
  <c r="G44" i="16"/>
  <c r="B44" i="16"/>
  <c r="I43" i="16"/>
  <c r="G43" i="16"/>
  <c r="B43" i="16"/>
  <c r="I42" i="16"/>
  <c r="G42" i="16"/>
  <c r="B42" i="16"/>
  <c r="AA41" i="16"/>
  <c r="I41" i="16"/>
  <c r="G41" i="16"/>
  <c r="B41" i="16"/>
  <c r="Z40" i="16"/>
  <c r="I40" i="16"/>
  <c r="G40" i="16"/>
  <c r="B40" i="16"/>
  <c r="Z39" i="16"/>
  <c r="I39" i="16"/>
  <c r="G39" i="16"/>
  <c r="B39" i="16"/>
  <c r="I37" i="16"/>
  <c r="C31" i="16"/>
  <c r="C29" i="16"/>
  <c r="C27" i="16"/>
  <c r="C26" i="16"/>
  <c r="C25" i="16"/>
  <c r="C24" i="16"/>
  <c r="C21" i="16"/>
  <c r="C20" i="16"/>
  <c r="C19" i="16"/>
  <c r="C18" i="16"/>
  <c r="C17" i="16"/>
  <c r="M15" i="16"/>
  <c r="A70" i="16" s="1"/>
  <c r="G135" i="15"/>
  <c r="K135" i="15" s="1"/>
  <c r="E135" i="15"/>
  <c r="I135" i="15" s="1"/>
  <c r="B135" i="15"/>
  <c r="G134" i="15"/>
  <c r="K134" i="15" s="1"/>
  <c r="E134" i="15"/>
  <c r="I134" i="15" s="1"/>
  <c r="B134" i="15"/>
  <c r="G133" i="15"/>
  <c r="K133" i="15" s="1"/>
  <c r="E133" i="15"/>
  <c r="I133" i="15" s="1"/>
  <c r="B133" i="15"/>
  <c r="G132" i="15"/>
  <c r="K132" i="15" s="1"/>
  <c r="E132" i="15"/>
  <c r="I132" i="15" s="1"/>
  <c r="B132" i="15"/>
  <c r="G131" i="15"/>
  <c r="K131" i="15" s="1"/>
  <c r="E131" i="15"/>
  <c r="I131" i="15" s="1"/>
  <c r="B131" i="15"/>
  <c r="G126" i="15"/>
  <c r="K126" i="15" s="1"/>
  <c r="E126" i="15"/>
  <c r="I126" i="15" s="1"/>
  <c r="B126" i="15"/>
  <c r="G125" i="15"/>
  <c r="K125" i="15" s="1"/>
  <c r="E125" i="15"/>
  <c r="I125" i="15" s="1"/>
  <c r="B125" i="15"/>
  <c r="G124" i="15"/>
  <c r="K124" i="15" s="1"/>
  <c r="E124" i="15"/>
  <c r="I124" i="15" s="1"/>
  <c r="B124" i="15"/>
  <c r="G123" i="15"/>
  <c r="K123" i="15" s="1"/>
  <c r="E123" i="15"/>
  <c r="I123" i="15" s="1"/>
  <c r="B123" i="15"/>
  <c r="G122" i="15"/>
  <c r="K122" i="15" s="1"/>
  <c r="E122" i="15"/>
  <c r="I122" i="15" s="1"/>
  <c r="B122" i="15"/>
  <c r="G121" i="15"/>
  <c r="E121" i="15"/>
  <c r="B121" i="15"/>
  <c r="G117" i="15"/>
  <c r="G116" i="15"/>
  <c r="G113" i="15"/>
  <c r="K113" i="15" s="1"/>
  <c r="E113" i="15"/>
  <c r="I113" i="15" s="1"/>
  <c r="B113" i="15"/>
  <c r="G108" i="15"/>
  <c r="B108" i="15"/>
  <c r="G107" i="15"/>
  <c r="B107" i="15"/>
  <c r="G104" i="15"/>
  <c r="R104" i="15" s="1"/>
  <c r="E104" i="15"/>
  <c r="O104" i="15" s="1"/>
  <c r="B104" i="15"/>
  <c r="G99" i="15"/>
  <c r="B99" i="15"/>
  <c r="G98" i="15"/>
  <c r="B98" i="15"/>
  <c r="G97" i="15"/>
  <c r="B97" i="15"/>
  <c r="G96" i="15"/>
  <c r="B96" i="15"/>
  <c r="G95" i="15"/>
  <c r="B95" i="15"/>
  <c r="G94" i="15"/>
  <c r="B94" i="15"/>
  <c r="G93" i="15"/>
  <c r="B93" i="15"/>
  <c r="G92" i="15"/>
  <c r="B92" i="15"/>
  <c r="G91" i="15"/>
  <c r="B91" i="15"/>
  <c r="G88" i="15"/>
  <c r="R88" i="15" s="1"/>
  <c r="E88" i="15"/>
  <c r="O88" i="15" s="1"/>
  <c r="B88" i="15"/>
  <c r="K82" i="15"/>
  <c r="G82" i="15"/>
  <c r="E82" i="15"/>
  <c r="I82" i="15" s="1"/>
  <c r="B82" i="15"/>
  <c r="K81" i="15"/>
  <c r="G81" i="15"/>
  <c r="E81" i="15"/>
  <c r="I81" i="15" s="1"/>
  <c r="B81" i="15"/>
  <c r="G80" i="15"/>
  <c r="K80" i="15" s="1"/>
  <c r="E80" i="15"/>
  <c r="I80" i="15" s="1"/>
  <c r="B80" i="15"/>
  <c r="G79" i="15"/>
  <c r="K79" i="15" s="1"/>
  <c r="E79" i="15"/>
  <c r="I79" i="15" s="1"/>
  <c r="B79" i="15"/>
  <c r="G78" i="15"/>
  <c r="K78" i="15" s="1"/>
  <c r="E78" i="15"/>
  <c r="I78" i="15" s="1"/>
  <c r="B78" i="15"/>
  <c r="G77" i="15"/>
  <c r="K77" i="15" s="1"/>
  <c r="E77" i="15"/>
  <c r="I77" i="15" s="1"/>
  <c r="B77" i="15"/>
  <c r="G76" i="15"/>
  <c r="K76" i="15" s="1"/>
  <c r="E76" i="15"/>
  <c r="I76" i="15" s="1"/>
  <c r="B76" i="15"/>
  <c r="G75" i="15"/>
  <c r="K75" i="15" s="1"/>
  <c r="E75" i="15"/>
  <c r="I75" i="15" s="1"/>
  <c r="B75" i="15"/>
  <c r="G74" i="15"/>
  <c r="E74" i="15"/>
  <c r="B74" i="15"/>
  <c r="Y61" i="15"/>
  <c r="U61" i="15"/>
  <c r="U59" i="15"/>
  <c r="AA58" i="15"/>
  <c r="Y58" i="15"/>
  <c r="I58" i="15"/>
  <c r="G58" i="15"/>
  <c r="B58" i="15"/>
  <c r="I57" i="15"/>
  <c r="G57" i="15"/>
  <c r="B57" i="15"/>
  <c r="I56" i="15"/>
  <c r="G56" i="15"/>
  <c r="B56" i="15"/>
  <c r="I55" i="15"/>
  <c r="G55" i="15"/>
  <c r="B55" i="15"/>
  <c r="I54" i="15"/>
  <c r="G54" i="15"/>
  <c r="B54" i="15"/>
  <c r="I53" i="15"/>
  <c r="G53" i="15"/>
  <c r="B53" i="15"/>
  <c r="I52" i="15"/>
  <c r="G52" i="15"/>
  <c r="B52" i="15"/>
  <c r="I51" i="15"/>
  <c r="G51" i="15"/>
  <c r="B51" i="15"/>
  <c r="I50" i="15"/>
  <c r="G50" i="15"/>
  <c r="B50" i="15"/>
  <c r="I49" i="15"/>
  <c r="G49" i="15"/>
  <c r="B49" i="15"/>
  <c r="I48" i="15"/>
  <c r="G48" i="15"/>
  <c r="B48" i="15"/>
  <c r="I47" i="15"/>
  <c r="G47" i="15"/>
  <c r="B47" i="15"/>
  <c r="I46" i="15"/>
  <c r="G46" i="15"/>
  <c r="B46" i="15"/>
  <c r="A68" i="15" s="1"/>
  <c r="I45" i="15"/>
  <c r="G45" i="15"/>
  <c r="B45" i="15"/>
  <c r="I44" i="15"/>
  <c r="G44" i="15"/>
  <c r="B44" i="15"/>
  <c r="I43" i="15"/>
  <c r="G43" i="15"/>
  <c r="B43" i="15"/>
  <c r="I42" i="15"/>
  <c r="G42" i="15"/>
  <c r="B42" i="15"/>
  <c r="AA41" i="15"/>
  <c r="I41" i="15"/>
  <c r="G41" i="15"/>
  <c r="B41" i="15"/>
  <c r="Z40" i="15"/>
  <c r="I40" i="15"/>
  <c r="G40" i="15"/>
  <c r="B40" i="15"/>
  <c r="Z39" i="15"/>
  <c r="I39" i="15"/>
  <c r="G39" i="15"/>
  <c r="B39" i="15"/>
  <c r="I37" i="15"/>
  <c r="C31" i="15"/>
  <c r="C29" i="15"/>
  <c r="C27" i="15"/>
  <c r="C26" i="15"/>
  <c r="C25" i="15"/>
  <c r="C24" i="15"/>
  <c r="C21" i="15"/>
  <c r="C20" i="15"/>
  <c r="C19" i="15"/>
  <c r="C18" i="15"/>
  <c r="C17" i="15"/>
  <c r="M15" i="15"/>
  <c r="A70" i="15" s="1"/>
  <c r="G135" i="14"/>
  <c r="K135" i="14" s="1"/>
  <c r="E135" i="14"/>
  <c r="I135" i="14" s="1"/>
  <c r="B135" i="14"/>
  <c r="G134" i="14"/>
  <c r="K134" i="14" s="1"/>
  <c r="E134" i="14"/>
  <c r="I134" i="14" s="1"/>
  <c r="B134" i="14"/>
  <c r="G133" i="14"/>
  <c r="K133" i="14" s="1"/>
  <c r="E133" i="14"/>
  <c r="I133" i="14" s="1"/>
  <c r="B133" i="14"/>
  <c r="G132" i="14"/>
  <c r="K132" i="14" s="1"/>
  <c r="E132" i="14"/>
  <c r="I132" i="14" s="1"/>
  <c r="B132" i="14"/>
  <c r="G131" i="14"/>
  <c r="K131" i="14" s="1"/>
  <c r="E131" i="14"/>
  <c r="B131" i="14"/>
  <c r="G126" i="14"/>
  <c r="K126" i="14" s="1"/>
  <c r="E126" i="14"/>
  <c r="I126" i="14" s="1"/>
  <c r="B126" i="14"/>
  <c r="G125" i="14"/>
  <c r="K125" i="14" s="1"/>
  <c r="E125" i="14"/>
  <c r="I125" i="14" s="1"/>
  <c r="B125" i="14"/>
  <c r="G124" i="14"/>
  <c r="K124" i="14" s="1"/>
  <c r="E124" i="14"/>
  <c r="I124" i="14" s="1"/>
  <c r="B124" i="14"/>
  <c r="G123" i="14"/>
  <c r="K123" i="14" s="1"/>
  <c r="E123" i="14"/>
  <c r="I123" i="14" s="1"/>
  <c r="B123" i="14"/>
  <c r="G122" i="14"/>
  <c r="K122" i="14" s="1"/>
  <c r="E122" i="14"/>
  <c r="I122" i="14" s="1"/>
  <c r="B122" i="14"/>
  <c r="G121" i="14"/>
  <c r="K121" i="14" s="1"/>
  <c r="E121" i="14"/>
  <c r="B121" i="14"/>
  <c r="G117" i="14"/>
  <c r="G116" i="14"/>
  <c r="G113" i="14"/>
  <c r="E113" i="14"/>
  <c r="O113" i="14" s="1"/>
  <c r="B113" i="14"/>
  <c r="G108" i="14"/>
  <c r="B108" i="14"/>
  <c r="G107" i="14"/>
  <c r="B107" i="14"/>
  <c r="G104" i="14"/>
  <c r="K104" i="14" s="1"/>
  <c r="E104" i="14"/>
  <c r="O104" i="14" s="1"/>
  <c r="B104" i="14"/>
  <c r="G99" i="14"/>
  <c r="B99" i="14"/>
  <c r="G98" i="14"/>
  <c r="B98" i="14"/>
  <c r="G97" i="14"/>
  <c r="B97" i="14"/>
  <c r="G96" i="14"/>
  <c r="B96" i="14"/>
  <c r="G95" i="14"/>
  <c r="B95" i="14"/>
  <c r="G94" i="14"/>
  <c r="B94" i="14"/>
  <c r="G93" i="14"/>
  <c r="B93" i="14"/>
  <c r="G92" i="14"/>
  <c r="B92" i="14"/>
  <c r="G91" i="14"/>
  <c r="B91" i="14"/>
  <c r="G88" i="14"/>
  <c r="K88" i="14" s="1"/>
  <c r="E88" i="14"/>
  <c r="O88" i="14" s="1"/>
  <c r="B88" i="14"/>
  <c r="G82" i="14"/>
  <c r="K82" i="14" s="1"/>
  <c r="E82" i="14"/>
  <c r="I82" i="14" s="1"/>
  <c r="B82" i="14"/>
  <c r="G81" i="14"/>
  <c r="K81" i="14" s="1"/>
  <c r="E81" i="14"/>
  <c r="I81" i="14" s="1"/>
  <c r="B81" i="14"/>
  <c r="G80" i="14"/>
  <c r="K80" i="14" s="1"/>
  <c r="E80" i="14"/>
  <c r="I80" i="14" s="1"/>
  <c r="B80" i="14"/>
  <c r="G79" i="14"/>
  <c r="K79" i="14" s="1"/>
  <c r="E79" i="14"/>
  <c r="I79" i="14" s="1"/>
  <c r="B79" i="14"/>
  <c r="G78" i="14"/>
  <c r="K78" i="14" s="1"/>
  <c r="E78" i="14"/>
  <c r="I78" i="14" s="1"/>
  <c r="B78" i="14"/>
  <c r="G77" i="14"/>
  <c r="K77" i="14" s="1"/>
  <c r="E77" i="14"/>
  <c r="I77" i="14" s="1"/>
  <c r="B77" i="14"/>
  <c r="G76" i="14"/>
  <c r="K76" i="14" s="1"/>
  <c r="E76" i="14"/>
  <c r="I76" i="14" s="1"/>
  <c r="B76" i="14"/>
  <c r="G75" i="14"/>
  <c r="K75" i="14" s="1"/>
  <c r="E75" i="14"/>
  <c r="I75" i="14" s="1"/>
  <c r="B75" i="14"/>
  <c r="G74" i="14"/>
  <c r="E74" i="14"/>
  <c r="B74" i="14"/>
  <c r="Y61" i="14"/>
  <c r="U61" i="14"/>
  <c r="U59" i="14"/>
  <c r="AA58" i="14"/>
  <c r="Y58" i="14"/>
  <c r="I58" i="14"/>
  <c r="G58" i="14"/>
  <c r="B58" i="14"/>
  <c r="I57" i="14"/>
  <c r="G57" i="14"/>
  <c r="B57" i="14"/>
  <c r="I56" i="14"/>
  <c r="G56" i="14"/>
  <c r="B56" i="14"/>
  <c r="I55" i="14"/>
  <c r="G55" i="14"/>
  <c r="B55" i="14"/>
  <c r="I54" i="14"/>
  <c r="G54" i="14"/>
  <c r="B54" i="14"/>
  <c r="I53" i="14"/>
  <c r="G53" i="14"/>
  <c r="B53" i="14"/>
  <c r="I52" i="14"/>
  <c r="G52" i="14"/>
  <c r="B52" i="14"/>
  <c r="I51" i="14"/>
  <c r="G51" i="14"/>
  <c r="B51" i="14"/>
  <c r="I50" i="14"/>
  <c r="G50" i="14"/>
  <c r="B50" i="14"/>
  <c r="I49" i="14"/>
  <c r="G49" i="14"/>
  <c r="B49" i="14"/>
  <c r="I48" i="14"/>
  <c r="G48" i="14"/>
  <c r="B48" i="14"/>
  <c r="I47" i="14"/>
  <c r="G47" i="14"/>
  <c r="B47" i="14"/>
  <c r="I46" i="14"/>
  <c r="G46" i="14"/>
  <c r="B46" i="14"/>
  <c r="I45" i="14"/>
  <c r="G45" i="14"/>
  <c r="B45" i="14"/>
  <c r="A68" i="14" s="1"/>
  <c r="I44" i="14"/>
  <c r="G44" i="14"/>
  <c r="B44" i="14"/>
  <c r="I43" i="14"/>
  <c r="G43" i="14"/>
  <c r="B43" i="14"/>
  <c r="I42" i="14"/>
  <c r="G42" i="14"/>
  <c r="B42" i="14"/>
  <c r="AA41" i="14"/>
  <c r="I41" i="14"/>
  <c r="G41" i="14"/>
  <c r="B41" i="14"/>
  <c r="Z40" i="14"/>
  <c r="I40" i="14"/>
  <c r="G40" i="14"/>
  <c r="B40" i="14"/>
  <c r="Z39" i="14"/>
  <c r="I39" i="14"/>
  <c r="G39" i="14"/>
  <c r="B39" i="14"/>
  <c r="I37" i="14"/>
  <c r="C31" i="14"/>
  <c r="C29" i="14"/>
  <c r="C27" i="14"/>
  <c r="C26" i="14"/>
  <c r="C25" i="14"/>
  <c r="C24" i="14"/>
  <c r="C21" i="14"/>
  <c r="C20" i="14"/>
  <c r="C19" i="14"/>
  <c r="C18" i="14"/>
  <c r="C17" i="14"/>
  <c r="M15" i="14"/>
  <c r="A70" i="14" s="1"/>
  <c r="G135" i="13"/>
  <c r="K135" i="13" s="1"/>
  <c r="E135" i="13"/>
  <c r="I135" i="13" s="1"/>
  <c r="B135" i="13"/>
  <c r="G134" i="13"/>
  <c r="K134" i="13" s="1"/>
  <c r="E134" i="13"/>
  <c r="I134" i="13" s="1"/>
  <c r="B134" i="13"/>
  <c r="G133" i="13"/>
  <c r="K133" i="13" s="1"/>
  <c r="E133" i="13"/>
  <c r="I133" i="13" s="1"/>
  <c r="B133" i="13"/>
  <c r="G132" i="13"/>
  <c r="K132" i="13" s="1"/>
  <c r="E132" i="13"/>
  <c r="I132" i="13" s="1"/>
  <c r="B132" i="13"/>
  <c r="G131" i="13"/>
  <c r="E131" i="13"/>
  <c r="B131" i="13"/>
  <c r="G126" i="13"/>
  <c r="K126" i="13" s="1"/>
  <c r="E126" i="13"/>
  <c r="I126" i="13" s="1"/>
  <c r="B126" i="13"/>
  <c r="G125" i="13"/>
  <c r="K125" i="13" s="1"/>
  <c r="E125" i="13"/>
  <c r="I125" i="13" s="1"/>
  <c r="B125" i="13"/>
  <c r="G124" i="13"/>
  <c r="K124" i="13" s="1"/>
  <c r="E124" i="13"/>
  <c r="I124" i="13" s="1"/>
  <c r="B124" i="13"/>
  <c r="G123" i="13"/>
  <c r="K123" i="13" s="1"/>
  <c r="E123" i="13"/>
  <c r="I123" i="13" s="1"/>
  <c r="B123" i="13"/>
  <c r="G122" i="13"/>
  <c r="K122" i="13" s="1"/>
  <c r="E122" i="13"/>
  <c r="I122" i="13" s="1"/>
  <c r="B122" i="13"/>
  <c r="G121" i="13"/>
  <c r="K121" i="13" s="1"/>
  <c r="E121" i="13"/>
  <c r="B121" i="13"/>
  <c r="G117" i="13"/>
  <c r="G116" i="13"/>
  <c r="G113" i="13"/>
  <c r="R113" i="13" s="1"/>
  <c r="E113" i="13"/>
  <c r="O113" i="13" s="1"/>
  <c r="B113" i="13"/>
  <c r="G108" i="13"/>
  <c r="B108" i="13"/>
  <c r="G107" i="13"/>
  <c r="B107" i="13"/>
  <c r="G104" i="13"/>
  <c r="K104" i="13" s="1"/>
  <c r="E104" i="13"/>
  <c r="B104" i="13"/>
  <c r="G99" i="13"/>
  <c r="B99" i="13"/>
  <c r="G98" i="13"/>
  <c r="B98" i="13"/>
  <c r="G97" i="13"/>
  <c r="B97" i="13"/>
  <c r="G96" i="13"/>
  <c r="B96" i="13"/>
  <c r="G95" i="13"/>
  <c r="B95" i="13"/>
  <c r="G94" i="13"/>
  <c r="B94" i="13"/>
  <c r="G93" i="13"/>
  <c r="B93" i="13"/>
  <c r="G92" i="13"/>
  <c r="B92" i="13"/>
  <c r="G91" i="13"/>
  <c r="B91" i="13"/>
  <c r="G88" i="13"/>
  <c r="K88" i="13" s="1"/>
  <c r="E88" i="13"/>
  <c r="O88" i="13" s="1"/>
  <c r="B88" i="13"/>
  <c r="G82" i="13"/>
  <c r="K82" i="13" s="1"/>
  <c r="E82" i="13"/>
  <c r="I82" i="13" s="1"/>
  <c r="B82" i="13"/>
  <c r="G81" i="13"/>
  <c r="K81" i="13" s="1"/>
  <c r="E81" i="13"/>
  <c r="I81" i="13" s="1"/>
  <c r="B81" i="13"/>
  <c r="G80" i="13"/>
  <c r="K80" i="13" s="1"/>
  <c r="E80" i="13"/>
  <c r="I80" i="13" s="1"/>
  <c r="B80" i="13"/>
  <c r="G79" i="13"/>
  <c r="K79" i="13" s="1"/>
  <c r="E79" i="13"/>
  <c r="I79" i="13" s="1"/>
  <c r="B79" i="13"/>
  <c r="G78" i="13"/>
  <c r="K78" i="13" s="1"/>
  <c r="E78" i="13"/>
  <c r="I78" i="13" s="1"/>
  <c r="B78" i="13"/>
  <c r="G77" i="13"/>
  <c r="K77" i="13" s="1"/>
  <c r="E77" i="13"/>
  <c r="I77" i="13" s="1"/>
  <c r="B77" i="13"/>
  <c r="G76" i="13"/>
  <c r="K76" i="13" s="1"/>
  <c r="E76" i="13"/>
  <c r="I76" i="13" s="1"/>
  <c r="B76" i="13"/>
  <c r="G75" i="13"/>
  <c r="K75" i="13" s="1"/>
  <c r="E75" i="13"/>
  <c r="I75" i="13" s="1"/>
  <c r="B75" i="13"/>
  <c r="G74" i="13"/>
  <c r="E74" i="13"/>
  <c r="B74" i="13"/>
  <c r="Y61" i="13"/>
  <c r="U61" i="13"/>
  <c r="U59" i="13"/>
  <c r="AA58" i="13"/>
  <c r="Y58" i="13"/>
  <c r="I58" i="13"/>
  <c r="G58" i="13"/>
  <c r="B58" i="13"/>
  <c r="I57" i="13"/>
  <c r="G57" i="13"/>
  <c r="B57" i="13"/>
  <c r="I56" i="13"/>
  <c r="G56" i="13"/>
  <c r="B56" i="13"/>
  <c r="I55" i="13"/>
  <c r="G55" i="13"/>
  <c r="B55" i="13"/>
  <c r="I54" i="13"/>
  <c r="G54" i="13"/>
  <c r="B54" i="13"/>
  <c r="I53" i="13"/>
  <c r="G53" i="13"/>
  <c r="B53" i="13"/>
  <c r="I52" i="13"/>
  <c r="G52" i="13"/>
  <c r="B52" i="13"/>
  <c r="I51" i="13"/>
  <c r="G51" i="13"/>
  <c r="B51" i="13"/>
  <c r="I50" i="13"/>
  <c r="G50" i="13"/>
  <c r="B50" i="13"/>
  <c r="I49" i="13"/>
  <c r="G49" i="13"/>
  <c r="B49" i="13"/>
  <c r="I48" i="13"/>
  <c r="G48" i="13"/>
  <c r="B48" i="13"/>
  <c r="I47" i="13"/>
  <c r="G47" i="13"/>
  <c r="B47" i="13"/>
  <c r="I46" i="13"/>
  <c r="G46" i="13"/>
  <c r="B46" i="13"/>
  <c r="I45" i="13"/>
  <c r="G45" i="13"/>
  <c r="B45" i="13"/>
  <c r="I44" i="13"/>
  <c r="G44" i="13"/>
  <c r="B44" i="13"/>
  <c r="A68" i="13" s="1"/>
  <c r="I43" i="13"/>
  <c r="G43" i="13"/>
  <c r="B43" i="13"/>
  <c r="I42" i="13"/>
  <c r="G42" i="13"/>
  <c r="B42" i="13"/>
  <c r="AA41" i="13"/>
  <c r="I41" i="13"/>
  <c r="G41" i="13"/>
  <c r="B41" i="13"/>
  <c r="Z40" i="13"/>
  <c r="I40" i="13"/>
  <c r="G40" i="13"/>
  <c r="B40" i="13"/>
  <c r="Z39" i="13"/>
  <c r="I39" i="13"/>
  <c r="G39" i="13"/>
  <c r="B39" i="13"/>
  <c r="I37" i="13"/>
  <c r="C31" i="13"/>
  <c r="C29" i="13"/>
  <c r="C27" i="13"/>
  <c r="C26" i="13"/>
  <c r="C25" i="13"/>
  <c r="C24" i="13"/>
  <c r="C21" i="13"/>
  <c r="C20" i="13"/>
  <c r="C19" i="13"/>
  <c r="C18" i="13"/>
  <c r="C17" i="13"/>
  <c r="M15" i="13"/>
  <c r="A70" i="13" s="1"/>
  <c r="G135" i="12"/>
  <c r="K135" i="12" s="1"/>
  <c r="E135" i="12"/>
  <c r="I135" i="12" s="1"/>
  <c r="B135" i="12"/>
  <c r="G134" i="12"/>
  <c r="K134" i="12" s="1"/>
  <c r="E134" i="12"/>
  <c r="I134" i="12" s="1"/>
  <c r="B134" i="12"/>
  <c r="G133" i="12"/>
  <c r="K133" i="12" s="1"/>
  <c r="E133" i="12"/>
  <c r="I133" i="12" s="1"/>
  <c r="B133" i="12"/>
  <c r="G132" i="12"/>
  <c r="K132" i="12" s="1"/>
  <c r="E132" i="12"/>
  <c r="I132" i="12" s="1"/>
  <c r="B132" i="12"/>
  <c r="G131" i="12"/>
  <c r="E131" i="12"/>
  <c r="B131" i="12"/>
  <c r="G126" i="12"/>
  <c r="K126" i="12" s="1"/>
  <c r="E126" i="12"/>
  <c r="I126" i="12" s="1"/>
  <c r="B126" i="12"/>
  <c r="G125" i="12"/>
  <c r="K125" i="12" s="1"/>
  <c r="E125" i="12"/>
  <c r="I125" i="12" s="1"/>
  <c r="B125" i="12"/>
  <c r="G124" i="12"/>
  <c r="K124" i="12" s="1"/>
  <c r="E124" i="12"/>
  <c r="I124" i="12" s="1"/>
  <c r="B124" i="12"/>
  <c r="G123" i="12"/>
  <c r="K123" i="12" s="1"/>
  <c r="E123" i="12"/>
  <c r="I123" i="12" s="1"/>
  <c r="B123" i="12"/>
  <c r="G122" i="12"/>
  <c r="K122" i="12" s="1"/>
  <c r="E122" i="12"/>
  <c r="I122" i="12" s="1"/>
  <c r="B122" i="12"/>
  <c r="G121" i="12"/>
  <c r="K121" i="12" s="1"/>
  <c r="E121" i="12"/>
  <c r="B121" i="12"/>
  <c r="G117" i="12"/>
  <c r="G116" i="12"/>
  <c r="G113" i="12"/>
  <c r="R113" i="12" s="1"/>
  <c r="E113" i="12"/>
  <c r="O113" i="12" s="1"/>
  <c r="B113" i="12"/>
  <c r="G108" i="12"/>
  <c r="B108" i="12"/>
  <c r="G107" i="12"/>
  <c r="B107" i="12"/>
  <c r="G104" i="12"/>
  <c r="R104" i="12" s="1"/>
  <c r="E104" i="12"/>
  <c r="O104" i="12" s="1"/>
  <c r="B104" i="12"/>
  <c r="G99" i="12"/>
  <c r="B99" i="12"/>
  <c r="G98" i="12"/>
  <c r="B98" i="12"/>
  <c r="G97" i="12"/>
  <c r="B97" i="12"/>
  <c r="G96" i="12"/>
  <c r="B96" i="12"/>
  <c r="G95" i="12"/>
  <c r="B95" i="12"/>
  <c r="G94" i="12"/>
  <c r="B94" i="12"/>
  <c r="G93" i="12"/>
  <c r="B93" i="12"/>
  <c r="G92" i="12"/>
  <c r="B92" i="12"/>
  <c r="G91" i="12"/>
  <c r="B91" i="12"/>
  <c r="G88" i="12"/>
  <c r="R88" i="12" s="1"/>
  <c r="E88" i="12"/>
  <c r="O88" i="12" s="1"/>
  <c r="B88" i="12"/>
  <c r="G82" i="12"/>
  <c r="K82" i="12" s="1"/>
  <c r="E82" i="12"/>
  <c r="I82" i="12" s="1"/>
  <c r="B82" i="12"/>
  <c r="G81" i="12"/>
  <c r="K81" i="12" s="1"/>
  <c r="E81" i="12"/>
  <c r="I81" i="12" s="1"/>
  <c r="B81" i="12"/>
  <c r="G80" i="12"/>
  <c r="K80" i="12" s="1"/>
  <c r="E80" i="12"/>
  <c r="I80" i="12" s="1"/>
  <c r="B80" i="12"/>
  <c r="G79" i="12"/>
  <c r="K79" i="12" s="1"/>
  <c r="E79" i="12"/>
  <c r="I79" i="12" s="1"/>
  <c r="B79" i="12"/>
  <c r="G78" i="12"/>
  <c r="K78" i="12" s="1"/>
  <c r="E78" i="12"/>
  <c r="I78" i="12" s="1"/>
  <c r="B78" i="12"/>
  <c r="G77" i="12"/>
  <c r="K77" i="12" s="1"/>
  <c r="E77" i="12"/>
  <c r="I77" i="12" s="1"/>
  <c r="B77" i="12"/>
  <c r="G76" i="12"/>
  <c r="K76" i="12" s="1"/>
  <c r="E76" i="12"/>
  <c r="I76" i="12" s="1"/>
  <c r="B76" i="12"/>
  <c r="G75" i="12"/>
  <c r="K75" i="12" s="1"/>
  <c r="E75" i="12"/>
  <c r="I75" i="12" s="1"/>
  <c r="B75" i="12"/>
  <c r="G74" i="12"/>
  <c r="E74" i="12"/>
  <c r="B74" i="12"/>
  <c r="Y61" i="12"/>
  <c r="U61" i="12"/>
  <c r="U59" i="12"/>
  <c r="AA58" i="12"/>
  <c r="Y58" i="12"/>
  <c r="I58" i="12"/>
  <c r="G58" i="12"/>
  <c r="B58" i="12"/>
  <c r="I57" i="12"/>
  <c r="G57" i="12"/>
  <c r="B57" i="12"/>
  <c r="I56" i="12"/>
  <c r="G56" i="12"/>
  <c r="B56" i="12"/>
  <c r="I55" i="12"/>
  <c r="G55" i="12"/>
  <c r="B55" i="12"/>
  <c r="I54" i="12"/>
  <c r="G54" i="12"/>
  <c r="B54" i="12"/>
  <c r="I53" i="12"/>
  <c r="G53" i="12"/>
  <c r="B53" i="12"/>
  <c r="I52" i="12"/>
  <c r="G52" i="12"/>
  <c r="B52" i="12"/>
  <c r="I51" i="12"/>
  <c r="G51" i="12"/>
  <c r="B51" i="12"/>
  <c r="I50" i="12"/>
  <c r="G50" i="12"/>
  <c r="B50" i="12"/>
  <c r="I49" i="12"/>
  <c r="G49" i="12"/>
  <c r="B49" i="12"/>
  <c r="I48" i="12"/>
  <c r="G48" i="12"/>
  <c r="B48" i="12"/>
  <c r="I47" i="12"/>
  <c r="G47" i="12"/>
  <c r="B47" i="12"/>
  <c r="I46" i="12"/>
  <c r="G46" i="12"/>
  <c r="B46" i="12"/>
  <c r="I45" i="12"/>
  <c r="G45" i="12"/>
  <c r="B45" i="12"/>
  <c r="I44" i="12"/>
  <c r="G44" i="12"/>
  <c r="B44" i="12"/>
  <c r="I43" i="12"/>
  <c r="G43" i="12"/>
  <c r="B43" i="12"/>
  <c r="A68" i="12" s="1"/>
  <c r="I42" i="12"/>
  <c r="G42" i="12"/>
  <c r="B42" i="12"/>
  <c r="AA41" i="12"/>
  <c r="I41" i="12"/>
  <c r="G41" i="12"/>
  <c r="B41" i="12"/>
  <c r="Z40" i="12"/>
  <c r="I40" i="12"/>
  <c r="G40" i="12"/>
  <c r="B40" i="12"/>
  <c r="Z39" i="12"/>
  <c r="I39" i="12"/>
  <c r="G39" i="12"/>
  <c r="B39" i="12"/>
  <c r="I37" i="12"/>
  <c r="C31" i="12"/>
  <c r="C29" i="12"/>
  <c r="C27" i="12"/>
  <c r="C26" i="12"/>
  <c r="C25" i="12"/>
  <c r="C24" i="12"/>
  <c r="C21" i="12"/>
  <c r="C20" i="12"/>
  <c r="C19" i="12"/>
  <c r="C18" i="12"/>
  <c r="C17" i="12"/>
  <c r="M15" i="12"/>
  <c r="A70" i="12" s="1"/>
  <c r="G135" i="11"/>
  <c r="K135" i="11" s="1"/>
  <c r="E135" i="11"/>
  <c r="I135" i="11" s="1"/>
  <c r="B135" i="11"/>
  <c r="G134" i="11"/>
  <c r="K134" i="11" s="1"/>
  <c r="E134" i="11"/>
  <c r="I134" i="11" s="1"/>
  <c r="B134" i="11"/>
  <c r="G133" i="11"/>
  <c r="K133" i="11" s="1"/>
  <c r="E133" i="11"/>
  <c r="I133" i="11" s="1"/>
  <c r="B133" i="11"/>
  <c r="G132" i="11"/>
  <c r="K132" i="11" s="1"/>
  <c r="E132" i="11"/>
  <c r="I132" i="11" s="1"/>
  <c r="B132" i="11"/>
  <c r="G131" i="11"/>
  <c r="K131" i="11" s="1"/>
  <c r="E131" i="11"/>
  <c r="B131" i="11"/>
  <c r="G126" i="11"/>
  <c r="K126" i="11" s="1"/>
  <c r="E126" i="11"/>
  <c r="I126" i="11" s="1"/>
  <c r="B126" i="11"/>
  <c r="G125" i="11"/>
  <c r="K125" i="11" s="1"/>
  <c r="E125" i="11"/>
  <c r="I125" i="11" s="1"/>
  <c r="B125" i="11"/>
  <c r="G124" i="11"/>
  <c r="K124" i="11" s="1"/>
  <c r="E124" i="11"/>
  <c r="I124" i="11" s="1"/>
  <c r="B124" i="11"/>
  <c r="G123" i="11"/>
  <c r="K123" i="11" s="1"/>
  <c r="E123" i="11"/>
  <c r="I123" i="11" s="1"/>
  <c r="B123" i="11"/>
  <c r="G122" i="11"/>
  <c r="K122" i="11" s="1"/>
  <c r="E122" i="11"/>
  <c r="I122" i="11" s="1"/>
  <c r="B122" i="11"/>
  <c r="G121" i="11"/>
  <c r="E121" i="11"/>
  <c r="B121" i="11"/>
  <c r="G117" i="11"/>
  <c r="G116" i="11"/>
  <c r="G113" i="11"/>
  <c r="R113" i="11" s="1"/>
  <c r="E113" i="11"/>
  <c r="O113" i="11" s="1"/>
  <c r="B113" i="11"/>
  <c r="G108" i="11"/>
  <c r="B108" i="11"/>
  <c r="G107" i="11"/>
  <c r="B107" i="11"/>
  <c r="G104" i="11"/>
  <c r="K104" i="11" s="1"/>
  <c r="E104" i="11"/>
  <c r="O104" i="11" s="1"/>
  <c r="B104" i="11"/>
  <c r="G99" i="11"/>
  <c r="B99" i="11"/>
  <c r="G98" i="11"/>
  <c r="B98" i="11"/>
  <c r="G97" i="11"/>
  <c r="B97" i="11"/>
  <c r="G96" i="11"/>
  <c r="B96" i="11"/>
  <c r="G95" i="11"/>
  <c r="B95" i="11"/>
  <c r="G94" i="11"/>
  <c r="B94" i="11"/>
  <c r="G93" i="11"/>
  <c r="B93" i="11"/>
  <c r="G92" i="11"/>
  <c r="B92" i="11"/>
  <c r="G91" i="11"/>
  <c r="B91" i="11"/>
  <c r="G88" i="11"/>
  <c r="K88" i="11" s="1"/>
  <c r="E88" i="11"/>
  <c r="O88" i="11" s="1"/>
  <c r="B88" i="11"/>
  <c r="G82" i="11"/>
  <c r="K82" i="11" s="1"/>
  <c r="E82" i="11"/>
  <c r="I82" i="11" s="1"/>
  <c r="B82" i="11"/>
  <c r="G81" i="11"/>
  <c r="K81" i="11" s="1"/>
  <c r="E81" i="11"/>
  <c r="I81" i="11" s="1"/>
  <c r="B81" i="11"/>
  <c r="G80" i="11"/>
  <c r="K80" i="11" s="1"/>
  <c r="E80" i="11"/>
  <c r="I80" i="11" s="1"/>
  <c r="B80" i="11"/>
  <c r="G79" i="11"/>
  <c r="K79" i="11" s="1"/>
  <c r="E79" i="11"/>
  <c r="I79" i="11" s="1"/>
  <c r="B79" i="11"/>
  <c r="G78" i="11"/>
  <c r="K78" i="11" s="1"/>
  <c r="E78" i="11"/>
  <c r="I78" i="11" s="1"/>
  <c r="B78" i="11"/>
  <c r="G77" i="11"/>
  <c r="K77" i="11" s="1"/>
  <c r="E77" i="11"/>
  <c r="I77" i="11" s="1"/>
  <c r="B77" i="11"/>
  <c r="G76" i="11"/>
  <c r="K76" i="11" s="1"/>
  <c r="E76" i="11"/>
  <c r="I76" i="11" s="1"/>
  <c r="B76" i="11"/>
  <c r="G75" i="11"/>
  <c r="K75" i="11" s="1"/>
  <c r="E75" i="11"/>
  <c r="I75" i="11" s="1"/>
  <c r="B75" i="11"/>
  <c r="G74" i="11"/>
  <c r="E74" i="11"/>
  <c r="B74" i="11"/>
  <c r="Y61" i="11"/>
  <c r="U61" i="11"/>
  <c r="U59" i="11"/>
  <c r="AA58" i="11"/>
  <c r="Y58" i="11"/>
  <c r="I58" i="11"/>
  <c r="G58" i="11"/>
  <c r="B58" i="11"/>
  <c r="I57" i="11"/>
  <c r="G57" i="11"/>
  <c r="B57" i="11"/>
  <c r="I56" i="11"/>
  <c r="G56" i="11"/>
  <c r="B56" i="11"/>
  <c r="I55" i="11"/>
  <c r="G55" i="11"/>
  <c r="B55" i="11"/>
  <c r="I54" i="11"/>
  <c r="G54" i="11"/>
  <c r="B54" i="11"/>
  <c r="I53" i="11"/>
  <c r="G53" i="11"/>
  <c r="B53" i="11"/>
  <c r="I52" i="11"/>
  <c r="G52" i="11"/>
  <c r="B52" i="11"/>
  <c r="I51" i="11"/>
  <c r="G51" i="11"/>
  <c r="B51" i="11"/>
  <c r="I50" i="11"/>
  <c r="G50" i="11"/>
  <c r="B50" i="11"/>
  <c r="I49" i="11"/>
  <c r="G49" i="11"/>
  <c r="B49" i="11"/>
  <c r="I48" i="11"/>
  <c r="G48" i="11"/>
  <c r="B48" i="11"/>
  <c r="I47" i="11"/>
  <c r="G47" i="11"/>
  <c r="B47" i="11"/>
  <c r="I46" i="11"/>
  <c r="G46" i="11"/>
  <c r="B46" i="11"/>
  <c r="I45" i="11"/>
  <c r="G45" i="11"/>
  <c r="B45" i="11"/>
  <c r="I44" i="11"/>
  <c r="G44" i="11"/>
  <c r="B44" i="11"/>
  <c r="I43" i="11"/>
  <c r="G43" i="11"/>
  <c r="B43" i="11"/>
  <c r="I42" i="11"/>
  <c r="G42" i="11"/>
  <c r="B42" i="11"/>
  <c r="A1" i="11" s="1"/>
  <c r="AA41" i="11"/>
  <c r="I41" i="11"/>
  <c r="G41" i="11"/>
  <c r="B41" i="11"/>
  <c r="Z40" i="11"/>
  <c r="I40" i="11"/>
  <c r="G40" i="11"/>
  <c r="B40" i="11"/>
  <c r="Z39" i="11"/>
  <c r="I39" i="11"/>
  <c r="G39" i="11"/>
  <c r="B39" i="11"/>
  <c r="I37" i="11"/>
  <c r="C31" i="11"/>
  <c r="C29" i="11"/>
  <c r="C27" i="11"/>
  <c r="C26" i="11"/>
  <c r="C25" i="11"/>
  <c r="C24" i="11"/>
  <c r="C21" i="11"/>
  <c r="C20" i="11"/>
  <c r="C19" i="11"/>
  <c r="C18" i="11"/>
  <c r="C17" i="11"/>
  <c r="M15" i="11"/>
  <c r="A70" i="11" s="1"/>
  <c r="I104" i="22" l="1"/>
  <c r="G100" i="17"/>
  <c r="G118" i="19"/>
  <c r="I88" i="15"/>
  <c r="G118" i="20"/>
  <c r="R118" i="20" s="1"/>
  <c r="G100" i="23"/>
  <c r="G109" i="18"/>
  <c r="I88" i="19"/>
  <c r="G118" i="14"/>
  <c r="G118" i="15"/>
  <c r="K88" i="16"/>
  <c r="G127" i="11"/>
  <c r="K104" i="20"/>
  <c r="G109" i="20"/>
  <c r="R109" i="20" s="1"/>
  <c r="I113" i="24"/>
  <c r="I88" i="13"/>
  <c r="I113" i="23"/>
  <c r="G100" i="26"/>
  <c r="R100" i="26" s="1"/>
  <c r="G118" i="27"/>
  <c r="K113" i="27"/>
  <c r="G136" i="27"/>
  <c r="R136" i="27" s="1"/>
  <c r="G118" i="26"/>
  <c r="R118" i="26" s="1"/>
  <c r="E136" i="25"/>
  <c r="O136" i="25" s="1"/>
  <c r="E136" i="24"/>
  <c r="O136" i="24" s="1"/>
  <c r="K104" i="23"/>
  <c r="G118" i="23"/>
  <c r="R118" i="23" s="1"/>
  <c r="G83" i="22"/>
  <c r="R83" i="22" s="1"/>
  <c r="G100" i="22"/>
  <c r="E136" i="21"/>
  <c r="O136" i="21" s="1"/>
  <c r="G136" i="18"/>
  <c r="R136" i="18" s="1"/>
  <c r="G118" i="18"/>
  <c r="E83" i="17"/>
  <c r="O83" i="17" s="1"/>
  <c r="G109" i="16"/>
  <c r="G109" i="15"/>
  <c r="R109" i="15" s="1"/>
  <c r="G118" i="13"/>
  <c r="K88" i="12"/>
  <c r="E127" i="12"/>
  <c r="E136" i="12"/>
  <c r="O136" i="12" s="1"/>
  <c r="G118" i="12"/>
  <c r="E136" i="11"/>
  <c r="O136" i="11" s="1"/>
  <c r="K113" i="13"/>
  <c r="G83" i="17"/>
  <c r="R83" i="17" s="1"/>
  <c r="G109" i="17"/>
  <c r="R109" i="17" s="1"/>
  <c r="I113" i="17"/>
  <c r="E136" i="17"/>
  <c r="O136" i="17" s="1"/>
  <c r="K88" i="20"/>
  <c r="G100" i="21"/>
  <c r="K104" i="21"/>
  <c r="I113" i="21"/>
  <c r="I88" i="22"/>
  <c r="E136" i="23"/>
  <c r="O136" i="23" s="1"/>
  <c r="K113" i="24"/>
  <c r="E127" i="24"/>
  <c r="I131" i="24"/>
  <c r="I136" i="24" s="1"/>
  <c r="G100" i="25"/>
  <c r="I104" i="25"/>
  <c r="G109" i="25"/>
  <c r="G127" i="25"/>
  <c r="G136" i="26"/>
  <c r="R136" i="26" s="1"/>
  <c r="G100" i="27"/>
  <c r="R100" i="27" s="1"/>
  <c r="I104" i="27"/>
  <c r="G109" i="27"/>
  <c r="E127" i="27"/>
  <c r="O127" i="27" s="1"/>
  <c r="I88" i="11"/>
  <c r="G109" i="12"/>
  <c r="G83" i="14"/>
  <c r="R83" i="14" s="1"/>
  <c r="I88" i="14"/>
  <c r="E136" i="14"/>
  <c r="O136" i="14" s="1"/>
  <c r="G100" i="15"/>
  <c r="O113" i="15"/>
  <c r="G83" i="16"/>
  <c r="R83" i="16" s="1"/>
  <c r="G118" i="17"/>
  <c r="K118" i="17" s="1"/>
  <c r="I88" i="18"/>
  <c r="G118" i="21"/>
  <c r="R118" i="21" s="1"/>
  <c r="G109" i="22"/>
  <c r="R109" i="22" s="1"/>
  <c r="G118" i="24"/>
  <c r="R118" i="24" s="1"/>
  <c r="K113" i="26"/>
  <c r="K131" i="26"/>
  <c r="G83" i="27"/>
  <c r="R83" i="27" s="1"/>
  <c r="E127" i="25"/>
  <c r="E136" i="26"/>
  <c r="O136" i="26" s="1"/>
  <c r="G100" i="24"/>
  <c r="R100" i="24" s="1"/>
  <c r="G100" i="11"/>
  <c r="R100" i="11" s="1"/>
  <c r="I104" i="11"/>
  <c r="G109" i="11"/>
  <c r="R109" i="11" s="1"/>
  <c r="K113" i="11"/>
  <c r="E127" i="11"/>
  <c r="E83" i="12"/>
  <c r="O83" i="12" s="1"/>
  <c r="G100" i="12"/>
  <c r="I104" i="12"/>
  <c r="R113" i="14"/>
  <c r="K113" i="14"/>
  <c r="E136" i="16"/>
  <c r="O136" i="16" s="1"/>
  <c r="I131" i="16"/>
  <c r="I136" i="16" s="1"/>
  <c r="G136" i="19"/>
  <c r="R136" i="19" s="1"/>
  <c r="K131" i="19"/>
  <c r="K136" i="19" s="1"/>
  <c r="G136" i="20"/>
  <c r="R136" i="20" s="1"/>
  <c r="E127" i="26"/>
  <c r="I121" i="26"/>
  <c r="O88" i="27"/>
  <c r="I88" i="27"/>
  <c r="R104" i="16"/>
  <c r="K104" i="16"/>
  <c r="G83" i="12"/>
  <c r="R83" i="12" s="1"/>
  <c r="I88" i="12"/>
  <c r="K104" i="12"/>
  <c r="R118" i="12"/>
  <c r="O104" i="20"/>
  <c r="I104" i="20"/>
  <c r="G83" i="11"/>
  <c r="R83" i="11" s="1"/>
  <c r="G118" i="11"/>
  <c r="R118" i="11" s="1"/>
  <c r="K118" i="11" s="1"/>
  <c r="K121" i="11"/>
  <c r="G136" i="11"/>
  <c r="R136" i="11" s="1"/>
  <c r="G136" i="12"/>
  <c r="R136" i="12" s="1"/>
  <c r="G83" i="13"/>
  <c r="R83" i="13" s="1"/>
  <c r="O104" i="13"/>
  <c r="I104" i="13"/>
  <c r="G136" i="13"/>
  <c r="R136" i="13" s="1"/>
  <c r="K131" i="13"/>
  <c r="K136" i="13" s="1"/>
  <c r="G83" i="19"/>
  <c r="R83" i="19" s="1"/>
  <c r="O104" i="19"/>
  <c r="I104" i="19"/>
  <c r="G118" i="22"/>
  <c r="R113" i="25"/>
  <c r="K113" i="25"/>
  <c r="G100" i="14"/>
  <c r="R100" i="14" s="1"/>
  <c r="I104" i="14"/>
  <c r="G109" i="14"/>
  <c r="E127" i="14"/>
  <c r="G83" i="15"/>
  <c r="R83" i="15" s="1"/>
  <c r="K88" i="15"/>
  <c r="R113" i="15"/>
  <c r="E136" i="15"/>
  <c r="O136" i="15" s="1"/>
  <c r="G100" i="16"/>
  <c r="R100" i="16" s="1"/>
  <c r="I113" i="16"/>
  <c r="K113" i="17"/>
  <c r="E127" i="17"/>
  <c r="G100" i="18"/>
  <c r="I104" i="18"/>
  <c r="G127" i="20"/>
  <c r="E83" i="21"/>
  <c r="O83" i="21" s="1"/>
  <c r="I131" i="21"/>
  <c r="I136" i="21" s="1"/>
  <c r="K88" i="22"/>
  <c r="K104" i="22"/>
  <c r="E83" i="23"/>
  <c r="O83" i="23" s="1"/>
  <c r="I131" i="23"/>
  <c r="I136" i="23" s="1"/>
  <c r="E83" i="26"/>
  <c r="O83" i="26" s="1"/>
  <c r="G127" i="27"/>
  <c r="R127" i="27" s="1"/>
  <c r="E136" i="27"/>
  <c r="O136" i="27" s="1"/>
  <c r="G100" i="13"/>
  <c r="R100" i="13" s="1"/>
  <c r="G109" i="13"/>
  <c r="K109" i="13" s="1"/>
  <c r="E127" i="13"/>
  <c r="G127" i="14"/>
  <c r="E127" i="15"/>
  <c r="O127" i="15" s="1"/>
  <c r="E83" i="16"/>
  <c r="O83" i="16" s="1"/>
  <c r="G118" i="16"/>
  <c r="E127" i="18"/>
  <c r="O127" i="18" s="1"/>
  <c r="G100" i="19"/>
  <c r="G109" i="19"/>
  <c r="K109" i="19" s="1"/>
  <c r="K113" i="19"/>
  <c r="E127" i="19"/>
  <c r="E83" i="20"/>
  <c r="O83" i="20" s="1"/>
  <c r="G100" i="20"/>
  <c r="G83" i="21"/>
  <c r="R83" i="21" s="1"/>
  <c r="K88" i="21"/>
  <c r="G109" i="21"/>
  <c r="E83" i="22"/>
  <c r="O83" i="22" s="1"/>
  <c r="R113" i="22"/>
  <c r="G83" i="23"/>
  <c r="R83" i="23" s="1"/>
  <c r="K88" i="23"/>
  <c r="G109" i="23"/>
  <c r="R109" i="23" s="1"/>
  <c r="E83" i="24"/>
  <c r="O83" i="24" s="1"/>
  <c r="G109" i="24"/>
  <c r="R109" i="24" s="1"/>
  <c r="G83" i="26"/>
  <c r="R83" i="26" s="1"/>
  <c r="G127" i="13"/>
  <c r="E136" i="13"/>
  <c r="O136" i="13" s="1"/>
  <c r="G136" i="14"/>
  <c r="R136" i="14" s="1"/>
  <c r="K104" i="15"/>
  <c r="G136" i="17"/>
  <c r="R136" i="17" s="1"/>
  <c r="G83" i="18"/>
  <c r="R83" i="18" s="1"/>
  <c r="E136" i="18"/>
  <c r="O136" i="18" s="1"/>
  <c r="G127" i="19"/>
  <c r="R127" i="19" s="1"/>
  <c r="E136" i="19"/>
  <c r="O136" i="19" s="1"/>
  <c r="I88" i="20"/>
  <c r="G83" i="24"/>
  <c r="R83" i="24" s="1"/>
  <c r="I121" i="24"/>
  <c r="G136" i="24"/>
  <c r="R136" i="24" s="1"/>
  <c r="G83" i="25"/>
  <c r="R83" i="25" s="1"/>
  <c r="I88" i="25"/>
  <c r="G118" i="25"/>
  <c r="R118" i="25" s="1"/>
  <c r="K121" i="25"/>
  <c r="G136" i="25"/>
  <c r="R136" i="25" s="1"/>
  <c r="G109" i="26"/>
  <c r="R109" i="26" s="1"/>
  <c r="I113" i="26"/>
  <c r="I131" i="26"/>
  <c r="I136" i="26" s="1"/>
  <c r="K131" i="27"/>
  <c r="K136" i="27" s="1"/>
  <c r="M36" i="16"/>
  <c r="K36" i="26"/>
  <c r="M36" i="24"/>
  <c r="K36" i="23"/>
  <c r="K36" i="24"/>
  <c r="M36" i="13"/>
  <c r="M36" i="14"/>
  <c r="K36" i="17"/>
  <c r="K36" i="22"/>
  <c r="K36" i="16"/>
  <c r="M36" i="17"/>
  <c r="K36" i="21"/>
  <c r="M36" i="22"/>
  <c r="M36" i="26"/>
  <c r="M36" i="11"/>
  <c r="M36" i="19"/>
  <c r="M36" i="21"/>
  <c r="K136" i="11"/>
  <c r="K136" i="22"/>
  <c r="K136" i="16"/>
  <c r="K136" i="23"/>
  <c r="A68" i="11"/>
  <c r="A1" i="14"/>
  <c r="A1" i="16"/>
  <c r="A1" i="18"/>
  <c r="A1" i="19"/>
  <c r="A1" i="20"/>
  <c r="A1" i="21"/>
  <c r="A1" i="22"/>
  <c r="A1" i="23"/>
  <c r="A1" i="24"/>
  <c r="A1" i="25"/>
  <c r="A1" i="26"/>
  <c r="A1" i="27"/>
  <c r="A1" i="13"/>
  <c r="A1" i="15"/>
  <c r="A1" i="17"/>
  <c r="K136" i="26"/>
  <c r="K136" i="25"/>
  <c r="K136" i="15"/>
  <c r="K136" i="21"/>
  <c r="K136" i="24"/>
  <c r="A1" i="12"/>
  <c r="K100" i="27"/>
  <c r="K109" i="27"/>
  <c r="R109" i="27"/>
  <c r="R118" i="27"/>
  <c r="K118" i="27" s="1"/>
  <c r="K88" i="26"/>
  <c r="K104" i="26"/>
  <c r="K36" i="27"/>
  <c r="I113" i="27"/>
  <c r="I121" i="27"/>
  <c r="I131" i="27"/>
  <c r="I136" i="27" s="1"/>
  <c r="O88" i="26"/>
  <c r="O104" i="26"/>
  <c r="G127" i="26"/>
  <c r="M36" i="27"/>
  <c r="E83" i="27"/>
  <c r="O83" i="27" s="1"/>
  <c r="R88" i="27"/>
  <c r="R104" i="27"/>
  <c r="R118" i="19"/>
  <c r="K118" i="19" s="1"/>
  <c r="I136" i="20"/>
  <c r="K36" i="19"/>
  <c r="I113" i="19"/>
  <c r="I121" i="19"/>
  <c r="I131" i="19"/>
  <c r="I136" i="19" s="1"/>
  <c r="M36" i="20"/>
  <c r="K113" i="20"/>
  <c r="K121" i="20"/>
  <c r="K131" i="20"/>
  <c r="K136" i="20" s="1"/>
  <c r="I88" i="21"/>
  <c r="I104" i="21"/>
  <c r="K109" i="22"/>
  <c r="O113" i="22"/>
  <c r="G127" i="22"/>
  <c r="K121" i="22"/>
  <c r="G136" i="22"/>
  <c r="R136" i="22" s="1"/>
  <c r="R100" i="23"/>
  <c r="R100" i="25"/>
  <c r="K100" i="25" s="1"/>
  <c r="O127" i="25"/>
  <c r="E83" i="19"/>
  <c r="O83" i="19" s="1"/>
  <c r="R88" i="19"/>
  <c r="R104" i="19"/>
  <c r="A70" i="20"/>
  <c r="G83" i="20"/>
  <c r="R83" i="20" s="1"/>
  <c r="O113" i="20"/>
  <c r="E136" i="20"/>
  <c r="O136" i="20" s="1"/>
  <c r="R113" i="21"/>
  <c r="E127" i="21"/>
  <c r="G136" i="21"/>
  <c r="R136" i="21" s="1"/>
  <c r="E127" i="22"/>
  <c r="I136" i="22"/>
  <c r="K118" i="20"/>
  <c r="E127" i="20"/>
  <c r="G127" i="21"/>
  <c r="K109" i="23"/>
  <c r="O127" i="24"/>
  <c r="I127" i="24" s="1"/>
  <c r="E136" i="22"/>
  <c r="O136" i="22" s="1"/>
  <c r="K109" i="24"/>
  <c r="A70" i="23"/>
  <c r="I88" i="23"/>
  <c r="I104" i="23"/>
  <c r="K88" i="24"/>
  <c r="K104" i="24"/>
  <c r="K36" i="25"/>
  <c r="I113" i="25"/>
  <c r="I121" i="25"/>
  <c r="I131" i="25"/>
  <c r="I136" i="25" s="1"/>
  <c r="R113" i="23"/>
  <c r="E127" i="23"/>
  <c r="G136" i="23"/>
  <c r="R136" i="23" s="1"/>
  <c r="O88" i="24"/>
  <c r="O104" i="24"/>
  <c r="G127" i="24"/>
  <c r="M36" i="25"/>
  <c r="E83" i="25"/>
  <c r="O83" i="25" s="1"/>
  <c r="R88" i="25"/>
  <c r="R104" i="25"/>
  <c r="G127" i="23"/>
  <c r="I127" i="15"/>
  <c r="K36" i="15"/>
  <c r="I104" i="15"/>
  <c r="R118" i="15"/>
  <c r="I121" i="15"/>
  <c r="G136" i="15"/>
  <c r="R136" i="15" s="1"/>
  <c r="R109" i="16"/>
  <c r="K109" i="16" s="1"/>
  <c r="O127" i="17"/>
  <c r="I127" i="17" s="1"/>
  <c r="K136" i="17"/>
  <c r="M36" i="15"/>
  <c r="E83" i="15"/>
  <c r="O83" i="15" s="1"/>
  <c r="I136" i="15"/>
  <c r="R118" i="17"/>
  <c r="R100" i="17"/>
  <c r="K100" i="17" s="1"/>
  <c r="R100" i="18"/>
  <c r="K100" i="18" s="1"/>
  <c r="G127" i="15"/>
  <c r="K121" i="15"/>
  <c r="I136" i="17"/>
  <c r="I88" i="16"/>
  <c r="I104" i="16"/>
  <c r="K88" i="17"/>
  <c r="K104" i="17"/>
  <c r="K36" i="18"/>
  <c r="R109" i="18"/>
  <c r="I113" i="18"/>
  <c r="I121" i="18"/>
  <c r="G127" i="18"/>
  <c r="I131" i="18"/>
  <c r="I136" i="18" s="1"/>
  <c r="R113" i="16"/>
  <c r="E127" i="16"/>
  <c r="G136" i="16"/>
  <c r="R136" i="16" s="1"/>
  <c r="O88" i="17"/>
  <c r="O104" i="17"/>
  <c r="G127" i="17"/>
  <c r="M36" i="18"/>
  <c r="E83" i="18"/>
  <c r="O83" i="18" s="1"/>
  <c r="R88" i="18"/>
  <c r="R104" i="18"/>
  <c r="K113" i="18"/>
  <c r="K131" i="18"/>
  <c r="K136" i="18" s="1"/>
  <c r="G127" i="16"/>
  <c r="K136" i="14"/>
  <c r="O127" i="14"/>
  <c r="I127" i="14"/>
  <c r="R127" i="14"/>
  <c r="K127" i="14" s="1"/>
  <c r="R118" i="14"/>
  <c r="K118" i="14" s="1"/>
  <c r="K36" i="14"/>
  <c r="I113" i="14"/>
  <c r="I121" i="14"/>
  <c r="I131" i="14"/>
  <c r="I136" i="14" s="1"/>
  <c r="E83" i="14"/>
  <c r="O83" i="14" s="1"/>
  <c r="R88" i="14"/>
  <c r="R104" i="14"/>
  <c r="R109" i="13"/>
  <c r="K118" i="13"/>
  <c r="R118" i="13"/>
  <c r="K36" i="13"/>
  <c r="I113" i="13"/>
  <c r="I121" i="13"/>
  <c r="I131" i="13"/>
  <c r="I136" i="13" s="1"/>
  <c r="E83" i="13"/>
  <c r="O83" i="13" s="1"/>
  <c r="R88" i="13"/>
  <c r="R104" i="13"/>
  <c r="O127" i="12"/>
  <c r="I127" i="12" s="1"/>
  <c r="R109" i="12"/>
  <c r="K109" i="12" s="1"/>
  <c r="K36" i="12"/>
  <c r="I113" i="12"/>
  <c r="I121" i="12"/>
  <c r="G127" i="12"/>
  <c r="I131" i="12"/>
  <c r="I136" i="12" s="1"/>
  <c r="M36" i="12"/>
  <c r="K113" i="12"/>
  <c r="K131" i="12"/>
  <c r="K136" i="12" s="1"/>
  <c r="K109" i="11"/>
  <c r="O127" i="11"/>
  <c r="K36" i="11"/>
  <c r="I113" i="11"/>
  <c r="I121" i="11"/>
  <c r="I131" i="11"/>
  <c r="I136" i="11" s="1"/>
  <c r="E83" i="11"/>
  <c r="O83" i="11" s="1"/>
  <c r="R88" i="11"/>
  <c r="R104" i="11"/>
  <c r="C29" i="10"/>
  <c r="R109" i="19" l="1"/>
  <c r="R127" i="11"/>
  <c r="K127" i="11" s="1"/>
  <c r="R127" i="13"/>
  <c r="K127" i="13" s="1"/>
  <c r="R127" i="20"/>
  <c r="K127" i="20" s="1"/>
  <c r="I127" i="25"/>
  <c r="I127" i="11"/>
  <c r="E139" i="11"/>
  <c r="I127" i="26"/>
  <c r="K118" i="12"/>
  <c r="K118" i="21"/>
  <c r="K118" i="15"/>
  <c r="K118" i="24"/>
  <c r="K109" i="18"/>
  <c r="K109" i="25"/>
  <c r="K100" i="24"/>
  <c r="R100" i="20"/>
  <c r="K100" i="20" s="1"/>
  <c r="R100" i="12"/>
  <c r="K100" i="12" s="1"/>
  <c r="K100" i="19"/>
  <c r="K100" i="23"/>
  <c r="K127" i="27"/>
  <c r="K118" i="26"/>
  <c r="O127" i="26"/>
  <c r="K100" i="26"/>
  <c r="R127" i="25"/>
  <c r="K127" i="25" s="1"/>
  <c r="K118" i="23"/>
  <c r="R109" i="21"/>
  <c r="K109" i="21" s="1"/>
  <c r="K109" i="20"/>
  <c r="K127" i="19"/>
  <c r="R100" i="19"/>
  <c r="G139" i="19" s="1"/>
  <c r="R118" i="18"/>
  <c r="K118" i="18" s="1"/>
  <c r="K100" i="16"/>
  <c r="R109" i="14"/>
  <c r="K109" i="14" s="1"/>
  <c r="O127" i="13"/>
  <c r="I127" i="13" s="1"/>
  <c r="E139" i="25"/>
  <c r="O127" i="19"/>
  <c r="E139" i="19" s="1"/>
  <c r="E139" i="14"/>
  <c r="I127" i="27"/>
  <c r="K109" i="26"/>
  <c r="R109" i="25"/>
  <c r="K118" i="25"/>
  <c r="R100" i="22"/>
  <c r="K100" i="22" s="1"/>
  <c r="R100" i="21"/>
  <c r="K100" i="21" s="1"/>
  <c r="I127" i="18"/>
  <c r="E139" i="18"/>
  <c r="K109" i="17"/>
  <c r="R118" i="16"/>
  <c r="K118" i="16" s="1"/>
  <c r="R100" i="15"/>
  <c r="K100" i="15" s="1"/>
  <c r="K109" i="15"/>
  <c r="K100" i="14"/>
  <c r="G139" i="14"/>
  <c r="K100" i="13"/>
  <c r="E139" i="12"/>
  <c r="K100" i="11"/>
  <c r="E139" i="17"/>
  <c r="E139" i="15"/>
  <c r="E139" i="24"/>
  <c r="G139" i="27"/>
  <c r="E139" i="26"/>
  <c r="R118" i="22"/>
  <c r="K118" i="22"/>
  <c r="G139" i="11"/>
  <c r="E139" i="27"/>
  <c r="R127" i="26"/>
  <c r="G139" i="26" s="1"/>
  <c r="O127" i="21"/>
  <c r="E139" i="21" s="1"/>
  <c r="O127" i="22"/>
  <c r="E139" i="22" s="1"/>
  <c r="R127" i="23"/>
  <c r="G139" i="23" s="1"/>
  <c r="O127" i="20"/>
  <c r="E139" i="20" s="1"/>
  <c r="R127" i="24"/>
  <c r="G139" i="24" s="1"/>
  <c r="O127" i="23"/>
  <c r="E139" i="23" s="1"/>
  <c r="R127" i="21"/>
  <c r="K127" i="21" s="1"/>
  <c r="R127" i="22"/>
  <c r="K127" i="22" s="1"/>
  <c r="R127" i="16"/>
  <c r="K127" i="16" s="1"/>
  <c r="R127" i="18"/>
  <c r="K127" i="18" s="1"/>
  <c r="R127" i="17"/>
  <c r="G139" i="17" s="1"/>
  <c r="O127" i="16"/>
  <c r="E139" i="16" s="1"/>
  <c r="R127" i="15"/>
  <c r="R127" i="12"/>
  <c r="G139" i="12" s="1"/>
  <c r="G135" i="10"/>
  <c r="K135" i="10" s="1"/>
  <c r="E135" i="10"/>
  <c r="I135" i="10" s="1"/>
  <c r="B135" i="10"/>
  <c r="G134" i="10"/>
  <c r="K134" i="10" s="1"/>
  <c r="E134" i="10"/>
  <c r="I134" i="10" s="1"/>
  <c r="B134" i="10"/>
  <c r="G133" i="10"/>
  <c r="E133" i="10"/>
  <c r="I133" i="10" s="1"/>
  <c r="B133" i="10"/>
  <c r="G132" i="10"/>
  <c r="K132" i="10" s="1"/>
  <c r="E132" i="10"/>
  <c r="I132" i="10" s="1"/>
  <c r="B132" i="10"/>
  <c r="G131" i="10"/>
  <c r="K131" i="10" s="1"/>
  <c r="E131" i="10"/>
  <c r="B131" i="10"/>
  <c r="G126" i="10"/>
  <c r="K126" i="10" s="1"/>
  <c r="E126" i="10"/>
  <c r="I126" i="10" s="1"/>
  <c r="B126" i="10"/>
  <c r="G125" i="10"/>
  <c r="K125" i="10" s="1"/>
  <c r="E125" i="10"/>
  <c r="I125" i="10" s="1"/>
  <c r="B125" i="10"/>
  <c r="G124" i="10"/>
  <c r="K124" i="10" s="1"/>
  <c r="E124" i="10"/>
  <c r="I124" i="10" s="1"/>
  <c r="B124" i="10"/>
  <c r="G123" i="10"/>
  <c r="K123" i="10" s="1"/>
  <c r="E123" i="10"/>
  <c r="I123" i="10" s="1"/>
  <c r="B123" i="10"/>
  <c r="G122" i="10"/>
  <c r="K122" i="10" s="1"/>
  <c r="E122" i="10"/>
  <c r="I122" i="10" s="1"/>
  <c r="B122" i="10"/>
  <c r="G121" i="10"/>
  <c r="E121" i="10"/>
  <c r="B121" i="10"/>
  <c r="G117" i="10"/>
  <c r="G116" i="10"/>
  <c r="G113" i="10"/>
  <c r="R113" i="10" s="1"/>
  <c r="E113" i="10"/>
  <c r="O113" i="10" s="1"/>
  <c r="B113" i="10"/>
  <c r="G108" i="10"/>
  <c r="B108" i="10"/>
  <c r="G107" i="10"/>
  <c r="B107" i="10"/>
  <c r="G104" i="10"/>
  <c r="K104" i="10" s="1"/>
  <c r="E104" i="10"/>
  <c r="O104" i="10" s="1"/>
  <c r="B104" i="10"/>
  <c r="G99" i="10"/>
  <c r="B99" i="10"/>
  <c r="G98" i="10"/>
  <c r="B98" i="10"/>
  <c r="G97" i="10"/>
  <c r="B97" i="10"/>
  <c r="G96" i="10"/>
  <c r="B96" i="10"/>
  <c r="G95" i="10"/>
  <c r="B95" i="10"/>
  <c r="G94" i="10"/>
  <c r="B94" i="10"/>
  <c r="G93" i="10"/>
  <c r="B93" i="10"/>
  <c r="G92" i="10"/>
  <c r="B92" i="10"/>
  <c r="G91" i="10"/>
  <c r="B91" i="10"/>
  <c r="G88" i="10"/>
  <c r="K88" i="10" s="1"/>
  <c r="E88" i="10"/>
  <c r="O88" i="10" s="1"/>
  <c r="B88" i="10"/>
  <c r="G82" i="10"/>
  <c r="K82" i="10" s="1"/>
  <c r="E82" i="10"/>
  <c r="I82" i="10" s="1"/>
  <c r="B82" i="10"/>
  <c r="G81" i="10"/>
  <c r="K81" i="10" s="1"/>
  <c r="E81" i="10"/>
  <c r="I81" i="10" s="1"/>
  <c r="B81" i="10"/>
  <c r="G80" i="10"/>
  <c r="K80" i="10" s="1"/>
  <c r="E80" i="10"/>
  <c r="I80" i="10" s="1"/>
  <c r="B80" i="10"/>
  <c r="G79" i="10"/>
  <c r="K79" i="10" s="1"/>
  <c r="E79" i="10"/>
  <c r="I79" i="10" s="1"/>
  <c r="B79" i="10"/>
  <c r="G78" i="10"/>
  <c r="K78" i="10" s="1"/>
  <c r="E78" i="10"/>
  <c r="I78" i="10" s="1"/>
  <c r="B78" i="10"/>
  <c r="G77" i="10"/>
  <c r="K77" i="10" s="1"/>
  <c r="E77" i="10"/>
  <c r="I77" i="10" s="1"/>
  <c r="B77" i="10"/>
  <c r="G76" i="10"/>
  <c r="K76" i="10" s="1"/>
  <c r="E76" i="10"/>
  <c r="B76" i="10"/>
  <c r="G75" i="10"/>
  <c r="K75" i="10" s="1"/>
  <c r="E75" i="10"/>
  <c r="I75" i="10" s="1"/>
  <c r="B75" i="10"/>
  <c r="G74" i="10"/>
  <c r="E74" i="10"/>
  <c r="B74" i="10"/>
  <c r="Y61" i="10"/>
  <c r="U61" i="10"/>
  <c r="U59" i="10"/>
  <c r="AA58" i="10"/>
  <c r="Y58" i="10"/>
  <c r="I58" i="10"/>
  <c r="G58" i="10"/>
  <c r="B58" i="10"/>
  <c r="I57" i="10"/>
  <c r="G57" i="10"/>
  <c r="B57" i="10"/>
  <c r="I56" i="10"/>
  <c r="G56" i="10"/>
  <c r="B56" i="10"/>
  <c r="I55" i="10"/>
  <c r="G55" i="10"/>
  <c r="B55" i="10"/>
  <c r="I54" i="10"/>
  <c r="G54" i="10"/>
  <c r="B54" i="10"/>
  <c r="I53" i="10"/>
  <c r="G53" i="10"/>
  <c r="B53" i="10"/>
  <c r="I52" i="10"/>
  <c r="G52" i="10"/>
  <c r="B52" i="10"/>
  <c r="I51" i="10"/>
  <c r="G51" i="10"/>
  <c r="B51" i="10"/>
  <c r="I50" i="10"/>
  <c r="G50" i="10"/>
  <c r="B50" i="10"/>
  <c r="I49" i="10"/>
  <c r="G49" i="10"/>
  <c r="B49" i="10"/>
  <c r="I48" i="10"/>
  <c r="G48" i="10"/>
  <c r="B48" i="10"/>
  <c r="I47" i="10"/>
  <c r="G47" i="10"/>
  <c r="B47" i="10"/>
  <c r="I46" i="10"/>
  <c r="G46" i="10"/>
  <c r="B46" i="10"/>
  <c r="I45" i="10"/>
  <c r="G45" i="10"/>
  <c r="B45" i="10"/>
  <c r="I44" i="10"/>
  <c r="G44" i="10"/>
  <c r="B44" i="10"/>
  <c r="I43" i="10"/>
  <c r="G43" i="10"/>
  <c r="B43" i="10"/>
  <c r="I42" i="10"/>
  <c r="G42" i="10"/>
  <c r="B42" i="10"/>
  <c r="AA41" i="10"/>
  <c r="I41" i="10"/>
  <c r="G41" i="10"/>
  <c r="B41" i="10"/>
  <c r="Z40" i="10"/>
  <c r="I40" i="10"/>
  <c r="G40" i="10"/>
  <c r="B40" i="10"/>
  <c r="Z39" i="10"/>
  <c r="I39" i="10"/>
  <c r="G39" i="10"/>
  <c r="B39" i="10"/>
  <c r="I37" i="10"/>
  <c r="C31" i="10"/>
  <c r="C27" i="10"/>
  <c r="C26" i="10"/>
  <c r="C25" i="10"/>
  <c r="C24" i="10"/>
  <c r="C21" i="10"/>
  <c r="C20" i="10"/>
  <c r="C19" i="10"/>
  <c r="C18" i="10"/>
  <c r="C17" i="10"/>
  <c r="M15" i="10"/>
  <c r="A70" i="10" s="1"/>
  <c r="G79" i="9"/>
  <c r="E132" i="9"/>
  <c r="I132" i="9" s="1"/>
  <c r="G132" i="9"/>
  <c r="K132" i="9" s="1"/>
  <c r="E133" i="9"/>
  <c r="G133" i="9"/>
  <c r="E134" i="9"/>
  <c r="I134" i="9" s="1"/>
  <c r="G134" i="9"/>
  <c r="K134" i="9" s="1"/>
  <c r="E135" i="9"/>
  <c r="I135" i="9" s="1"/>
  <c r="G135" i="9"/>
  <c r="K135" i="9" s="1"/>
  <c r="G131" i="9"/>
  <c r="K131" i="9" s="1"/>
  <c r="E131" i="9"/>
  <c r="I131" i="9" s="1"/>
  <c r="B132" i="9"/>
  <c r="B133" i="9"/>
  <c r="B134" i="9"/>
  <c r="B135" i="9"/>
  <c r="B131" i="9"/>
  <c r="E122" i="9"/>
  <c r="I122" i="9" s="1"/>
  <c r="G122" i="9"/>
  <c r="K122" i="9" s="1"/>
  <c r="E123" i="9"/>
  <c r="I123" i="9" s="1"/>
  <c r="G123" i="9"/>
  <c r="E124" i="9"/>
  <c r="I124" i="9" s="1"/>
  <c r="G124" i="9"/>
  <c r="K124" i="9" s="1"/>
  <c r="E125" i="9"/>
  <c r="I125" i="9" s="1"/>
  <c r="G125" i="9"/>
  <c r="K125" i="9" s="1"/>
  <c r="E126" i="9"/>
  <c r="I126" i="9" s="1"/>
  <c r="G126" i="9"/>
  <c r="G121" i="9"/>
  <c r="K121" i="9" s="1"/>
  <c r="E121" i="9"/>
  <c r="I121" i="9" s="1"/>
  <c r="B122" i="9"/>
  <c r="B123" i="9"/>
  <c r="B124" i="9"/>
  <c r="B125" i="9"/>
  <c r="B126" i="9"/>
  <c r="B121" i="9"/>
  <c r="G117" i="9"/>
  <c r="G116" i="9"/>
  <c r="G113" i="9"/>
  <c r="K113" i="9" s="1"/>
  <c r="E113" i="9"/>
  <c r="I113" i="9" s="1"/>
  <c r="G108" i="9"/>
  <c r="G107" i="9"/>
  <c r="B108" i="9"/>
  <c r="B107" i="9"/>
  <c r="G104" i="9"/>
  <c r="R104" i="9" s="1"/>
  <c r="E104" i="9"/>
  <c r="O104" i="9" s="1"/>
  <c r="B104" i="9"/>
  <c r="G92" i="9"/>
  <c r="G93" i="9"/>
  <c r="G94" i="9"/>
  <c r="G95" i="9"/>
  <c r="G96" i="9"/>
  <c r="G97" i="9"/>
  <c r="G98" i="9"/>
  <c r="G99" i="9"/>
  <c r="G91" i="9"/>
  <c r="G88" i="9"/>
  <c r="R88" i="9" s="1"/>
  <c r="E88" i="9"/>
  <c r="O88" i="9" s="1"/>
  <c r="B92" i="9"/>
  <c r="B93" i="9"/>
  <c r="B94" i="9"/>
  <c r="B95" i="9"/>
  <c r="B96" i="9"/>
  <c r="B97" i="9"/>
  <c r="B98" i="9"/>
  <c r="B99" i="9"/>
  <c r="B91" i="9"/>
  <c r="B113" i="9"/>
  <c r="B88" i="9"/>
  <c r="G75" i="9"/>
  <c r="K75" i="9" s="1"/>
  <c r="G76" i="9"/>
  <c r="G77" i="9"/>
  <c r="K77" i="9" s="1"/>
  <c r="G78" i="9"/>
  <c r="K78" i="9" s="1"/>
  <c r="G80" i="9"/>
  <c r="G81" i="9"/>
  <c r="K81" i="9" s="1"/>
  <c r="G82" i="9"/>
  <c r="K82" i="9" s="1"/>
  <c r="E75" i="9"/>
  <c r="I75" i="9" s="1"/>
  <c r="E76" i="9"/>
  <c r="E77" i="9"/>
  <c r="I77" i="9" s="1"/>
  <c r="E78" i="9"/>
  <c r="E79" i="9"/>
  <c r="E80" i="9"/>
  <c r="E81" i="9"/>
  <c r="I81" i="9" s="1"/>
  <c r="E82" i="9"/>
  <c r="G74" i="9"/>
  <c r="E74" i="9"/>
  <c r="B75" i="9"/>
  <c r="B76" i="9"/>
  <c r="B77" i="9"/>
  <c r="B78" i="9"/>
  <c r="B79" i="9"/>
  <c r="B80" i="9"/>
  <c r="B81" i="9"/>
  <c r="B82" i="9"/>
  <c r="B74" i="9"/>
  <c r="U59" i="9"/>
  <c r="U61" i="9"/>
  <c r="Y61" i="9"/>
  <c r="AA41" i="9"/>
  <c r="AA58" i="9"/>
  <c r="Z40" i="9"/>
  <c r="Y58" i="9"/>
  <c r="Z39" i="9"/>
  <c r="I39" i="9"/>
  <c r="I133" i="9"/>
  <c r="K126" i="9"/>
  <c r="K123" i="9"/>
  <c r="I104" i="9"/>
  <c r="I82" i="9"/>
  <c r="I80" i="9"/>
  <c r="I78" i="9"/>
  <c r="I37" i="9"/>
  <c r="I40" i="9"/>
  <c r="I41" i="9"/>
  <c r="I42" i="9"/>
  <c r="I43" i="9"/>
  <c r="I44" i="9"/>
  <c r="I45" i="9"/>
  <c r="I46" i="9"/>
  <c r="I47" i="9"/>
  <c r="I48" i="9"/>
  <c r="I49" i="9"/>
  <c r="I50" i="9"/>
  <c r="I51" i="9"/>
  <c r="I52" i="9"/>
  <c r="I53" i="9"/>
  <c r="I54" i="9"/>
  <c r="I55" i="9"/>
  <c r="I56" i="9"/>
  <c r="I57" i="9"/>
  <c r="I58" i="9"/>
  <c r="G40" i="9"/>
  <c r="G41" i="9"/>
  <c r="G42" i="9"/>
  <c r="G43" i="9"/>
  <c r="G44" i="9"/>
  <c r="G45" i="9"/>
  <c r="G46" i="9"/>
  <c r="G47" i="9"/>
  <c r="G48" i="9"/>
  <c r="G49" i="9"/>
  <c r="G50" i="9"/>
  <c r="G51" i="9"/>
  <c r="G52" i="9"/>
  <c r="G53" i="9"/>
  <c r="G54" i="9"/>
  <c r="G55" i="9"/>
  <c r="G56" i="9"/>
  <c r="G57" i="9"/>
  <c r="G58" i="9"/>
  <c r="G39" i="9"/>
  <c r="B40" i="9"/>
  <c r="A1" i="9" s="1"/>
  <c r="B41" i="9"/>
  <c r="B42" i="9"/>
  <c r="B43" i="9"/>
  <c r="B44" i="9"/>
  <c r="B45" i="9"/>
  <c r="B46" i="9"/>
  <c r="B47" i="9"/>
  <c r="B48" i="9"/>
  <c r="B49" i="9"/>
  <c r="B50" i="9"/>
  <c r="B51" i="9"/>
  <c r="B52" i="9"/>
  <c r="B53" i="9"/>
  <c r="B54" i="9"/>
  <c r="B55" i="9"/>
  <c r="B56" i="9"/>
  <c r="B57" i="9"/>
  <c r="B58" i="9"/>
  <c r="B39" i="9"/>
  <c r="C31" i="9"/>
  <c r="C29" i="9"/>
  <c r="C25" i="9"/>
  <c r="C26" i="9"/>
  <c r="C27" i="9"/>
  <c r="C24" i="9"/>
  <c r="C18" i="9"/>
  <c r="C19" i="9"/>
  <c r="C20" i="9"/>
  <c r="C21" i="9"/>
  <c r="C17" i="9"/>
  <c r="M15" i="9"/>
  <c r="A70" i="9" s="1"/>
  <c r="G139" i="15" l="1"/>
  <c r="E139" i="13"/>
  <c r="K127" i="12"/>
  <c r="K127" i="24"/>
  <c r="K127" i="23"/>
  <c r="G139" i="25"/>
  <c r="K127" i="15"/>
  <c r="K127" i="17"/>
  <c r="G139" i="13"/>
  <c r="K127" i="26"/>
  <c r="I127" i="20"/>
  <c r="I127" i="16"/>
  <c r="I127" i="23"/>
  <c r="I127" i="22"/>
  <c r="I127" i="21"/>
  <c r="I127" i="19"/>
  <c r="G139" i="16"/>
  <c r="G139" i="18"/>
  <c r="O113" i="9"/>
  <c r="G139" i="21"/>
  <c r="G139" i="20"/>
  <c r="R113" i="9"/>
  <c r="G139" i="22"/>
  <c r="G109" i="9"/>
  <c r="R109" i="9" s="1"/>
  <c r="E136" i="10"/>
  <c r="O136" i="10" s="1"/>
  <c r="G100" i="10"/>
  <c r="I104" i="10"/>
  <c r="G109" i="10"/>
  <c r="K109" i="10" s="1"/>
  <c r="I88" i="9"/>
  <c r="G127" i="9"/>
  <c r="R127" i="9" s="1"/>
  <c r="G127" i="10"/>
  <c r="R127" i="10" s="1"/>
  <c r="G136" i="9"/>
  <c r="R136" i="9" s="1"/>
  <c r="K88" i="9"/>
  <c r="K104" i="9"/>
  <c r="E127" i="9"/>
  <c r="O127" i="9" s="1"/>
  <c r="K113" i="10"/>
  <c r="E127" i="10"/>
  <c r="O127" i="10" s="1"/>
  <c r="G100" i="9"/>
  <c r="R100" i="9" s="1"/>
  <c r="I88" i="10"/>
  <c r="G118" i="10"/>
  <c r="R118" i="10" s="1"/>
  <c r="K121" i="10"/>
  <c r="G136" i="10"/>
  <c r="R136" i="10" s="1"/>
  <c r="G83" i="10"/>
  <c r="R83" i="10" s="1"/>
  <c r="A68" i="10"/>
  <c r="A1" i="10"/>
  <c r="R100" i="10"/>
  <c r="R109" i="10"/>
  <c r="K36" i="10"/>
  <c r="I113" i="10"/>
  <c r="I121" i="10"/>
  <c r="I131" i="10"/>
  <c r="I136" i="10" s="1"/>
  <c r="M36" i="10"/>
  <c r="E83" i="10"/>
  <c r="O83" i="10" s="1"/>
  <c r="R88" i="10"/>
  <c r="R104" i="10"/>
  <c r="E136" i="9"/>
  <c r="O136" i="9" s="1"/>
  <c r="G118" i="9"/>
  <c r="R118" i="9" s="1"/>
  <c r="E83" i="9"/>
  <c r="O83" i="9" s="1"/>
  <c r="G83" i="9"/>
  <c r="R83" i="9" s="1"/>
  <c r="K76" i="9"/>
  <c r="A68" i="9"/>
  <c r="I136" i="9"/>
  <c r="K109" i="9"/>
  <c r="K36" i="9"/>
  <c r="M36" i="9"/>
  <c r="K127" i="9" l="1"/>
  <c r="K127" i="10"/>
  <c r="I127" i="9"/>
  <c r="K118" i="10"/>
  <c r="K100" i="10"/>
  <c r="I127" i="10"/>
  <c r="K100" i="9"/>
  <c r="E139" i="9"/>
  <c r="E139" i="10"/>
  <c r="G139" i="9"/>
  <c r="G139" i="10"/>
  <c r="AA39" i="2"/>
  <c r="I33" i="2"/>
  <c r="M19" i="2"/>
  <c r="AA39" i="27" l="1"/>
  <c r="AA39" i="23"/>
  <c r="AA39" i="24"/>
  <c r="AA39" i="26"/>
  <c r="AA39" i="25"/>
  <c r="AA39" i="22"/>
  <c r="AA39" i="21"/>
  <c r="AA39" i="20"/>
  <c r="AA39" i="19"/>
  <c r="AA39" i="17"/>
  <c r="AA39" i="18"/>
  <c r="AA39" i="16"/>
  <c r="AA39" i="15"/>
  <c r="AA39" i="12"/>
  <c r="AA39" i="11"/>
  <c r="AA39" i="14"/>
  <c r="AA39" i="13"/>
  <c r="AA39" i="9"/>
  <c r="AA39" i="10"/>
  <c r="M16" i="2"/>
  <c r="I125" i="2"/>
  <c r="I126" i="2"/>
  <c r="I121" i="2"/>
  <c r="I122" i="2"/>
  <c r="I123" i="2"/>
  <c r="K125" i="2"/>
  <c r="K126" i="2"/>
  <c r="K121" i="2"/>
  <c r="K122" i="2"/>
  <c r="K123" i="2"/>
  <c r="R113" i="2"/>
  <c r="O113" i="2"/>
  <c r="R104" i="2"/>
  <c r="O104" i="2"/>
  <c r="R88" i="2"/>
  <c r="O88" i="2"/>
  <c r="E127" i="2"/>
  <c r="O127" i="2" s="1"/>
  <c r="G127" i="2"/>
  <c r="R127" i="2" s="1"/>
  <c r="G118" i="2"/>
  <c r="R118" i="2" s="1"/>
  <c r="G109" i="2"/>
  <c r="R109" i="2" s="1"/>
  <c r="G100" i="2" l="1"/>
  <c r="A70" i="2"/>
  <c r="M36" i="2"/>
  <c r="K36" i="2"/>
  <c r="R100" i="2" l="1"/>
  <c r="AA40" i="2"/>
  <c r="AA40" i="27" l="1"/>
  <c r="AA40" i="26"/>
  <c r="AA40" i="23"/>
  <c r="AA40" i="25"/>
  <c r="AA40" i="24"/>
  <c r="AA40" i="22"/>
  <c r="AA40" i="21"/>
  <c r="AA40" i="20"/>
  <c r="AA40" i="19"/>
  <c r="AA40" i="18"/>
  <c r="AA40" i="16"/>
  <c r="AA40" i="17"/>
  <c r="AA40" i="13"/>
  <c r="AA40" i="12"/>
  <c r="AA40" i="11"/>
  <c r="AA40" i="15"/>
  <c r="AA40" i="14"/>
  <c r="AA40" i="9"/>
  <c r="AA40" i="10"/>
  <c r="A68" i="2"/>
  <c r="K135" i="2"/>
  <c r="I132" i="2"/>
  <c r="I133" i="2"/>
  <c r="I134" i="2"/>
  <c r="I135" i="2"/>
  <c r="G136" i="2"/>
  <c r="R136" i="2" s="1"/>
  <c r="E136" i="2"/>
  <c r="O136" i="2" s="1"/>
  <c r="K78" i="2"/>
  <c r="K81" i="2"/>
  <c r="K82" i="2"/>
  <c r="I78" i="2"/>
  <c r="I80" i="2"/>
  <c r="I81" i="2"/>
  <c r="I82" i="2"/>
  <c r="G83" i="2"/>
  <c r="R83" i="2" s="1"/>
  <c r="E83" i="2"/>
  <c r="O83" i="2" s="1"/>
  <c r="I113" i="2"/>
  <c r="G139" i="2" l="1"/>
  <c r="E139" i="2"/>
  <c r="O39" i="2"/>
  <c r="O41" i="2"/>
  <c r="O42" i="2"/>
  <c r="O43" i="2"/>
  <c r="O44" i="2"/>
  <c r="O45" i="2"/>
  <c r="O46" i="2"/>
  <c r="O47" i="2"/>
  <c r="O48" i="2"/>
  <c r="O49" i="2"/>
  <c r="O50" i="2"/>
  <c r="O51" i="2"/>
  <c r="O52" i="2"/>
  <c r="O53" i="2"/>
  <c r="O54" i="2"/>
  <c r="O55" i="2"/>
  <c r="O56" i="2"/>
  <c r="O57" i="2"/>
  <c r="O58" i="2"/>
  <c r="O40"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S39" i="2"/>
  <c r="R39" i="2"/>
  <c r="P58" i="2" l="1"/>
  <c r="O58" i="20"/>
  <c r="O58" i="12"/>
  <c r="O58" i="19"/>
  <c r="O58" i="17"/>
  <c r="O58" i="16"/>
  <c r="O58" i="15"/>
  <c r="O58" i="13"/>
  <c r="O58" i="11"/>
  <c r="O58" i="27"/>
  <c r="O58" i="26"/>
  <c r="O58" i="25"/>
  <c r="O58" i="24"/>
  <c r="O58" i="23"/>
  <c r="O58" i="22"/>
  <c r="O58" i="21"/>
  <c r="O58" i="18"/>
  <c r="O58" i="14"/>
  <c r="O58" i="9"/>
  <c r="O58" i="10"/>
  <c r="R58" i="19"/>
  <c r="R58" i="17"/>
  <c r="R58" i="16"/>
  <c r="R58" i="15"/>
  <c r="R58" i="27"/>
  <c r="R58" i="26"/>
  <c r="R58" i="25"/>
  <c r="R58" i="24"/>
  <c r="R58" i="23"/>
  <c r="R58" i="22"/>
  <c r="R58" i="21"/>
  <c r="R58" i="18"/>
  <c r="R58" i="14"/>
  <c r="R58" i="11"/>
  <c r="R58" i="12"/>
  <c r="R58" i="20"/>
  <c r="R58" i="13"/>
  <c r="R58" i="10"/>
  <c r="R58" i="9"/>
  <c r="S58" i="27"/>
  <c r="S58" i="26"/>
  <c r="S58" i="25"/>
  <c r="S58" i="24"/>
  <c r="S58" i="23"/>
  <c r="S58" i="22"/>
  <c r="S58" i="21"/>
  <c r="S58" i="18"/>
  <c r="S58" i="14"/>
  <c r="S58" i="20"/>
  <c r="S58" i="11"/>
  <c r="S58" i="12"/>
  <c r="S58" i="19"/>
  <c r="S58" i="17"/>
  <c r="S58" i="16"/>
  <c r="S58" i="15"/>
  <c r="S58" i="13"/>
  <c r="S58" i="10"/>
  <c r="S58" i="9"/>
  <c r="R57" i="24"/>
  <c r="R57" i="19"/>
  <c r="R57" i="15"/>
  <c r="R57" i="27"/>
  <c r="R57" i="23"/>
  <c r="R57" i="20"/>
  <c r="R57" i="26"/>
  <c r="R57" i="22"/>
  <c r="R57" i="18"/>
  <c r="R57" i="17"/>
  <c r="R57" i="14"/>
  <c r="R57" i="13"/>
  <c r="R57" i="12"/>
  <c r="R57" i="25"/>
  <c r="R57" i="21"/>
  <c r="R57" i="16"/>
  <c r="R57" i="11"/>
  <c r="R57" i="10"/>
  <c r="R57" i="9"/>
  <c r="S57" i="27"/>
  <c r="S57" i="23"/>
  <c r="S57" i="20"/>
  <c r="S57" i="12"/>
  <c r="S57" i="26"/>
  <c r="S57" i="22"/>
  <c r="S57" i="18"/>
  <c r="S57" i="17"/>
  <c r="S57" i="14"/>
  <c r="S57" i="13"/>
  <c r="S57" i="25"/>
  <c r="S57" i="21"/>
  <c r="S57" i="16"/>
  <c r="S57" i="24"/>
  <c r="S57" i="19"/>
  <c r="S57" i="15"/>
  <c r="S57" i="11"/>
  <c r="S57" i="10"/>
  <c r="S57" i="9"/>
  <c r="P57" i="2"/>
  <c r="U57" i="2" s="1"/>
  <c r="W57" i="2" s="1"/>
  <c r="O57" i="26"/>
  <c r="O57" i="22"/>
  <c r="O57" i="18"/>
  <c r="O57" i="17"/>
  <c r="O57" i="14"/>
  <c r="O57" i="13"/>
  <c r="O57" i="12"/>
  <c r="O57" i="25"/>
  <c r="O57" i="21"/>
  <c r="O57" i="16"/>
  <c r="O57" i="24"/>
  <c r="O57" i="19"/>
  <c r="O57" i="15"/>
  <c r="O57" i="27"/>
  <c r="O57" i="23"/>
  <c r="O57" i="20"/>
  <c r="O57" i="11"/>
  <c r="O57" i="10"/>
  <c r="O57" i="9"/>
  <c r="S56" i="27"/>
  <c r="S56" i="25"/>
  <c r="S56" i="23"/>
  <c r="S56" i="21"/>
  <c r="S56" i="12"/>
  <c r="S56" i="16"/>
  <c r="S56" i="26"/>
  <c r="S56" i="24"/>
  <c r="S56" i="22"/>
  <c r="S56" i="18"/>
  <c r="S56" i="14"/>
  <c r="S56" i="13"/>
  <c r="S56" i="20"/>
  <c r="S56" i="19"/>
  <c r="S56" i="17"/>
  <c r="S56" i="15"/>
  <c r="S56" i="11"/>
  <c r="S56" i="10"/>
  <c r="S56" i="9"/>
  <c r="R56" i="20"/>
  <c r="R56" i="19"/>
  <c r="R56" i="17"/>
  <c r="R56" i="15"/>
  <c r="R56" i="13"/>
  <c r="R56" i="27"/>
  <c r="R56" i="25"/>
  <c r="R56" i="23"/>
  <c r="R56" i="21"/>
  <c r="R56" i="12"/>
  <c r="R56" i="16"/>
  <c r="R56" i="11"/>
  <c r="R56" i="26"/>
  <c r="R56" i="24"/>
  <c r="R56" i="22"/>
  <c r="R56" i="18"/>
  <c r="R56" i="14"/>
  <c r="R56" i="10"/>
  <c r="R56" i="9"/>
  <c r="P56" i="2"/>
  <c r="O56" i="16"/>
  <c r="O56" i="26"/>
  <c r="O56" i="24"/>
  <c r="O56" i="22"/>
  <c r="O56" i="18"/>
  <c r="O56" i="14"/>
  <c r="O56" i="20"/>
  <c r="O56" i="19"/>
  <c r="O56" i="17"/>
  <c r="O56" i="15"/>
  <c r="O56" i="13"/>
  <c r="O56" i="11"/>
  <c r="O56" i="27"/>
  <c r="O56" i="25"/>
  <c r="O56" i="23"/>
  <c r="O56" i="21"/>
  <c r="O56" i="12"/>
  <c r="O56" i="10"/>
  <c r="O56" i="9"/>
  <c r="S55" i="27"/>
  <c r="S55" i="23"/>
  <c r="S55" i="16"/>
  <c r="S55" i="24"/>
  <c r="S55" i="17"/>
  <c r="S55" i="13"/>
  <c r="S55" i="25"/>
  <c r="S55" i="21"/>
  <c r="S55" i="20"/>
  <c r="S55" i="11"/>
  <c r="S55" i="26"/>
  <c r="S55" i="22"/>
  <c r="S55" i="19"/>
  <c r="S55" i="18"/>
  <c r="S55" i="15"/>
  <c r="S55" i="14"/>
  <c r="S55" i="12"/>
  <c r="S55" i="10"/>
  <c r="S55" i="9"/>
  <c r="P55" i="2"/>
  <c r="O55" i="24"/>
  <c r="O55" i="17"/>
  <c r="O55" i="13"/>
  <c r="O55" i="25"/>
  <c r="O55" i="21"/>
  <c r="O55" i="20"/>
  <c r="O55" i="26"/>
  <c r="O55" i="22"/>
  <c r="O55" i="19"/>
  <c r="O55" i="18"/>
  <c r="O55" i="15"/>
  <c r="O55" i="14"/>
  <c r="O55" i="12"/>
  <c r="O55" i="11"/>
  <c r="O55" i="27"/>
  <c r="O55" i="23"/>
  <c r="O55" i="16"/>
  <c r="O55" i="9"/>
  <c r="O55" i="10"/>
  <c r="R55" i="26"/>
  <c r="R55" i="22"/>
  <c r="R55" i="19"/>
  <c r="R55" i="18"/>
  <c r="R55" i="15"/>
  <c r="R55" i="14"/>
  <c r="R55" i="12"/>
  <c r="R55" i="27"/>
  <c r="R55" i="23"/>
  <c r="R55" i="16"/>
  <c r="R55" i="11"/>
  <c r="R55" i="24"/>
  <c r="R55" i="17"/>
  <c r="R55" i="13"/>
  <c r="R55" i="25"/>
  <c r="R55" i="21"/>
  <c r="R55" i="20"/>
  <c r="R55" i="9"/>
  <c r="R55" i="10"/>
  <c r="S54" i="27"/>
  <c r="S54" i="26"/>
  <c r="S54" i="25"/>
  <c r="S54" i="24"/>
  <c r="S54" i="23"/>
  <c r="S54" i="22"/>
  <c r="S54" i="21"/>
  <c r="S54" i="18"/>
  <c r="S54" i="14"/>
  <c r="S54" i="20"/>
  <c r="S54" i="12"/>
  <c r="S54" i="19"/>
  <c r="S54" i="17"/>
  <c r="S54" i="16"/>
  <c r="S54" i="15"/>
  <c r="S54" i="13"/>
  <c r="S54" i="11"/>
  <c r="S54" i="10"/>
  <c r="S54" i="9"/>
  <c r="R54" i="19"/>
  <c r="R54" i="17"/>
  <c r="R54" i="16"/>
  <c r="R54" i="15"/>
  <c r="R54" i="13"/>
  <c r="R54" i="27"/>
  <c r="R54" i="26"/>
  <c r="R54" i="25"/>
  <c r="R54" i="24"/>
  <c r="R54" i="23"/>
  <c r="R54" i="22"/>
  <c r="R54" i="21"/>
  <c r="R54" i="18"/>
  <c r="R54" i="14"/>
  <c r="R54" i="11"/>
  <c r="R54" i="12"/>
  <c r="R54" i="20"/>
  <c r="R54" i="10"/>
  <c r="R54" i="9"/>
  <c r="P54" i="2"/>
  <c r="O54" i="20"/>
  <c r="O54" i="12"/>
  <c r="O54" i="19"/>
  <c r="O54" i="17"/>
  <c r="O54" i="16"/>
  <c r="O54" i="15"/>
  <c r="O54" i="13"/>
  <c r="O54" i="11"/>
  <c r="O54" i="27"/>
  <c r="O54" i="26"/>
  <c r="O54" i="25"/>
  <c r="O54" i="24"/>
  <c r="O54" i="23"/>
  <c r="O54" i="22"/>
  <c r="O54" i="21"/>
  <c r="O54" i="18"/>
  <c r="O54" i="14"/>
  <c r="O54" i="9"/>
  <c r="O54" i="10"/>
  <c r="S53" i="27"/>
  <c r="S53" i="23"/>
  <c r="S53" i="20"/>
  <c r="S53" i="11"/>
  <c r="S53" i="26"/>
  <c r="S53" i="22"/>
  <c r="S53" i="18"/>
  <c r="S53" i="17"/>
  <c r="S53" i="14"/>
  <c r="S53" i="13"/>
  <c r="S53" i="25"/>
  <c r="S53" i="21"/>
  <c r="S53" i="16"/>
  <c r="S53" i="24"/>
  <c r="S53" i="19"/>
  <c r="S53" i="15"/>
  <c r="S53" i="12"/>
  <c r="S53" i="10"/>
  <c r="S53" i="9"/>
  <c r="R53" i="24"/>
  <c r="R53" i="19"/>
  <c r="R53" i="15"/>
  <c r="R53" i="11"/>
  <c r="R53" i="27"/>
  <c r="R53" i="23"/>
  <c r="R53" i="20"/>
  <c r="R53" i="26"/>
  <c r="R53" i="22"/>
  <c r="R53" i="18"/>
  <c r="R53" i="17"/>
  <c r="R53" i="14"/>
  <c r="R53" i="13"/>
  <c r="R53" i="12"/>
  <c r="R53" i="25"/>
  <c r="R53" i="21"/>
  <c r="R53" i="16"/>
  <c r="R53" i="10"/>
  <c r="R53" i="9"/>
  <c r="P53" i="2"/>
  <c r="O53" i="26"/>
  <c r="O53" i="22"/>
  <c r="O53" i="18"/>
  <c r="O53" i="17"/>
  <c r="O53" i="14"/>
  <c r="O53" i="13"/>
  <c r="O53" i="12"/>
  <c r="O53" i="25"/>
  <c r="O53" i="21"/>
  <c r="O53" i="16"/>
  <c r="O53" i="24"/>
  <c r="O53" i="19"/>
  <c r="O53" i="15"/>
  <c r="O53" i="27"/>
  <c r="O53" i="23"/>
  <c r="O53" i="20"/>
  <c r="O53" i="11"/>
  <c r="O53" i="10"/>
  <c r="O53" i="9"/>
  <c r="S52" i="27"/>
  <c r="S52" i="25"/>
  <c r="S52" i="23"/>
  <c r="S52" i="21"/>
  <c r="S52" i="11"/>
  <c r="S52" i="16"/>
  <c r="S52" i="26"/>
  <c r="S52" i="24"/>
  <c r="S52" i="22"/>
  <c r="S52" i="18"/>
  <c r="S52" i="14"/>
  <c r="S52" i="20"/>
  <c r="S52" i="19"/>
  <c r="S52" i="17"/>
  <c r="S52" i="15"/>
  <c r="S52" i="13"/>
  <c r="S52" i="12"/>
  <c r="S52" i="10"/>
  <c r="S52" i="9"/>
  <c r="R52" i="20"/>
  <c r="R52" i="19"/>
  <c r="R52" i="17"/>
  <c r="R52" i="15"/>
  <c r="R52" i="13"/>
  <c r="R52" i="27"/>
  <c r="R52" i="25"/>
  <c r="R52" i="23"/>
  <c r="R52" i="21"/>
  <c r="R52" i="12"/>
  <c r="R52" i="16"/>
  <c r="R52" i="11"/>
  <c r="R52" i="26"/>
  <c r="R52" i="24"/>
  <c r="R52" i="22"/>
  <c r="R52" i="18"/>
  <c r="R52" i="14"/>
  <c r="R52" i="10"/>
  <c r="R52" i="9"/>
  <c r="P52" i="2"/>
  <c r="O52" i="16"/>
  <c r="O52" i="26"/>
  <c r="O52" i="24"/>
  <c r="O52" i="22"/>
  <c r="O52" i="18"/>
  <c r="O52" i="14"/>
  <c r="O52" i="20"/>
  <c r="O52" i="19"/>
  <c r="O52" i="17"/>
  <c r="O52" i="15"/>
  <c r="O52" i="13"/>
  <c r="O52" i="27"/>
  <c r="O52" i="25"/>
  <c r="O52" i="23"/>
  <c r="O52" i="21"/>
  <c r="O52" i="12"/>
  <c r="O52" i="11"/>
  <c r="O52" i="10"/>
  <c r="O52" i="9"/>
  <c r="S51" i="27"/>
  <c r="S51" i="23"/>
  <c r="S51" i="16"/>
  <c r="S51" i="24"/>
  <c r="S51" i="17"/>
  <c r="S51" i="13"/>
  <c r="S51" i="11"/>
  <c r="S51" i="25"/>
  <c r="S51" i="21"/>
  <c r="S51" i="20"/>
  <c r="S51" i="26"/>
  <c r="S51" i="22"/>
  <c r="S51" i="19"/>
  <c r="S51" i="18"/>
  <c r="S51" i="15"/>
  <c r="S51" i="14"/>
  <c r="S51" i="12"/>
  <c r="S51" i="10"/>
  <c r="S51" i="9"/>
  <c r="P51" i="2"/>
  <c r="O51" i="24"/>
  <c r="O51" i="17"/>
  <c r="O51" i="13"/>
  <c r="O51" i="25"/>
  <c r="O51" i="21"/>
  <c r="O51" i="20"/>
  <c r="O51" i="26"/>
  <c r="O51" i="22"/>
  <c r="O51" i="19"/>
  <c r="O51" i="18"/>
  <c r="O51" i="15"/>
  <c r="O51" i="14"/>
  <c r="O51" i="12"/>
  <c r="O51" i="27"/>
  <c r="O51" i="23"/>
  <c r="O51" i="16"/>
  <c r="O51" i="11"/>
  <c r="O51" i="9"/>
  <c r="O51" i="10"/>
  <c r="R51" i="26"/>
  <c r="R51" i="22"/>
  <c r="R51" i="19"/>
  <c r="R51" i="18"/>
  <c r="R51" i="15"/>
  <c r="R51" i="14"/>
  <c r="R51" i="12"/>
  <c r="R51" i="27"/>
  <c r="R51" i="23"/>
  <c r="R51" i="16"/>
  <c r="R51" i="11"/>
  <c r="R51" i="24"/>
  <c r="R51" i="17"/>
  <c r="R51" i="13"/>
  <c r="R51" i="25"/>
  <c r="R51" i="21"/>
  <c r="R51" i="20"/>
  <c r="R51" i="10"/>
  <c r="R51" i="9"/>
  <c r="P50" i="2"/>
  <c r="O50" i="20"/>
  <c r="O50" i="12"/>
  <c r="O50" i="19"/>
  <c r="O50" i="17"/>
  <c r="O50" i="16"/>
  <c r="O50" i="15"/>
  <c r="O50" i="13"/>
  <c r="O50" i="27"/>
  <c r="O50" i="26"/>
  <c r="O50" i="25"/>
  <c r="O50" i="24"/>
  <c r="O50" i="23"/>
  <c r="O50" i="22"/>
  <c r="O50" i="21"/>
  <c r="O50" i="18"/>
  <c r="O50" i="14"/>
  <c r="O50" i="11"/>
  <c r="O50" i="10"/>
  <c r="O50" i="9"/>
  <c r="R50" i="19"/>
  <c r="R50" i="17"/>
  <c r="R50" i="16"/>
  <c r="R50" i="15"/>
  <c r="R50" i="27"/>
  <c r="R50" i="26"/>
  <c r="R50" i="25"/>
  <c r="R50" i="24"/>
  <c r="R50" i="23"/>
  <c r="R50" i="22"/>
  <c r="R50" i="21"/>
  <c r="R50" i="18"/>
  <c r="R50" i="14"/>
  <c r="R50" i="11"/>
  <c r="R50" i="20"/>
  <c r="R50" i="12"/>
  <c r="R50" i="13"/>
  <c r="R50" i="10"/>
  <c r="R50" i="9"/>
  <c r="S50" i="27"/>
  <c r="S50" i="26"/>
  <c r="S50" i="25"/>
  <c r="S50" i="24"/>
  <c r="S50" i="23"/>
  <c r="S50" i="22"/>
  <c r="S50" i="21"/>
  <c r="S50" i="18"/>
  <c r="S50" i="14"/>
  <c r="S50" i="20"/>
  <c r="S50" i="11"/>
  <c r="S50" i="12"/>
  <c r="S50" i="19"/>
  <c r="S50" i="17"/>
  <c r="S50" i="16"/>
  <c r="S50" i="15"/>
  <c r="S50" i="13"/>
  <c r="S50" i="10"/>
  <c r="S50" i="9"/>
  <c r="S49" i="27"/>
  <c r="S49" i="23"/>
  <c r="S49" i="20"/>
  <c r="S49" i="11"/>
  <c r="S49" i="12"/>
  <c r="S49" i="26"/>
  <c r="S49" i="22"/>
  <c r="S49" i="18"/>
  <c r="S49" i="17"/>
  <c r="S49" i="14"/>
  <c r="S49" i="25"/>
  <c r="S49" i="21"/>
  <c r="S49" i="16"/>
  <c r="S49" i="24"/>
  <c r="S49" i="19"/>
  <c r="S49" i="15"/>
  <c r="S49" i="13"/>
  <c r="S49" i="10"/>
  <c r="S49" i="9"/>
  <c r="R49" i="24"/>
  <c r="R49" i="19"/>
  <c r="R49" i="27"/>
  <c r="R49" i="23"/>
  <c r="R49" i="20"/>
  <c r="R49" i="26"/>
  <c r="R49" i="22"/>
  <c r="R49" i="18"/>
  <c r="R49" i="17"/>
  <c r="R49" i="14"/>
  <c r="R49" i="13"/>
  <c r="R49" i="12"/>
  <c r="R49" i="25"/>
  <c r="R49" i="21"/>
  <c r="R49" i="16"/>
  <c r="R49" i="15"/>
  <c r="R49" i="11"/>
  <c r="R49" i="10"/>
  <c r="R49" i="9"/>
  <c r="P49" i="2"/>
  <c r="O49" i="26"/>
  <c r="O49" i="22"/>
  <c r="O49" i="18"/>
  <c r="O49" i="17"/>
  <c r="O49" i="12"/>
  <c r="O49" i="25"/>
  <c r="O49" i="21"/>
  <c r="O49" i="16"/>
  <c r="O49" i="24"/>
  <c r="O49" i="19"/>
  <c r="O49" i="15"/>
  <c r="O49" i="27"/>
  <c r="O49" i="23"/>
  <c r="O49" i="20"/>
  <c r="O49" i="11"/>
  <c r="O49" i="14"/>
  <c r="O49" i="13"/>
  <c r="O49" i="10"/>
  <c r="O49" i="9"/>
  <c r="R48" i="20"/>
  <c r="R48" i="19"/>
  <c r="R48" i="17"/>
  <c r="R48" i="15"/>
  <c r="R48" i="13"/>
  <c r="R48" i="11"/>
  <c r="R48" i="18"/>
  <c r="R48" i="14"/>
  <c r="R48" i="27"/>
  <c r="R48" i="25"/>
  <c r="R48" i="23"/>
  <c r="R48" i="21"/>
  <c r="R48" i="12"/>
  <c r="R48" i="16"/>
  <c r="R48" i="26"/>
  <c r="R48" i="24"/>
  <c r="R48" i="22"/>
  <c r="R48" i="10"/>
  <c r="R48" i="9"/>
  <c r="S48" i="27"/>
  <c r="S48" i="25"/>
  <c r="S48" i="23"/>
  <c r="S48" i="21"/>
  <c r="S48" i="12"/>
  <c r="S48" i="11"/>
  <c r="S48" i="16"/>
  <c r="S48" i="17"/>
  <c r="S48" i="15"/>
  <c r="S48" i="13"/>
  <c r="S48" i="26"/>
  <c r="S48" i="24"/>
  <c r="S48" i="22"/>
  <c r="S48" i="18"/>
  <c r="S48" i="14"/>
  <c r="S48" i="20"/>
  <c r="S48" i="19"/>
  <c r="S48" i="10"/>
  <c r="S48" i="9"/>
  <c r="P48" i="2"/>
  <c r="O48" i="16"/>
  <c r="O48" i="14"/>
  <c r="O48" i="12"/>
  <c r="O48" i="11"/>
  <c r="O48" i="26"/>
  <c r="O48" i="24"/>
  <c r="O48" i="22"/>
  <c r="O48" i="18"/>
  <c r="O48" i="20"/>
  <c r="O48" i="19"/>
  <c r="O48" i="17"/>
  <c r="O48" i="15"/>
  <c r="O48" i="13"/>
  <c r="O48" i="27"/>
  <c r="O48" i="25"/>
  <c r="O48" i="23"/>
  <c r="O48" i="21"/>
  <c r="O48" i="10"/>
  <c r="O48" i="9"/>
  <c r="R47" i="26"/>
  <c r="R47" i="22"/>
  <c r="R47" i="19"/>
  <c r="R47" i="18"/>
  <c r="R47" i="15"/>
  <c r="R47" i="14"/>
  <c r="R47" i="12"/>
  <c r="R47" i="27"/>
  <c r="R47" i="24"/>
  <c r="R47" i="17"/>
  <c r="R47" i="13"/>
  <c r="R47" i="16"/>
  <c r="R47" i="25"/>
  <c r="R47" i="21"/>
  <c r="R47" i="20"/>
  <c r="R47" i="23"/>
  <c r="R47" i="11"/>
  <c r="R47" i="9"/>
  <c r="R47" i="10"/>
  <c r="S47" i="27"/>
  <c r="S47" i="23"/>
  <c r="S47" i="16"/>
  <c r="S47" i="25"/>
  <c r="S47" i="21"/>
  <c r="S47" i="20"/>
  <c r="S47" i="24"/>
  <c r="S47" i="17"/>
  <c r="S47" i="13"/>
  <c r="S47" i="26"/>
  <c r="S47" i="22"/>
  <c r="S47" i="19"/>
  <c r="S47" i="18"/>
  <c r="S47" i="15"/>
  <c r="S47" i="14"/>
  <c r="S47" i="12"/>
  <c r="S47" i="11"/>
  <c r="S47" i="10"/>
  <c r="S47" i="9"/>
  <c r="P47" i="2"/>
  <c r="U47" i="2" s="1"/>
  <c r="O47" i="24"/>
  <c r="O47" i="17"/>
  <c r="O47" i="13"/>
  <c r="O47" i="25"/>
  <c r="O47" i="26"/>
  <c r="O47" i="22"/>
  <c r="O47" i="19"/>
  <c r="O47" i="18"/>
  <c r="O47" i="15"/>
  <c r="O47" i="14"/>
  <c r="O47" i="12"/>
  <c r="O47" i="21"/>
  <c r="O47" i="20"/>
  <c r="O47" i="27"/>
  <c r="O47" i="23"/>
  <c r="O47" i="16"/>
  <c r="O47" i="11"/>
  <c r="O47" i="10"/>
  <c r="O47" i="9"/>
  <c r="S46" i="27"/>
  <c r="S46" i="26"/>
  <c r="S46" i="25"/>
  <c r="S46" i="24"/>
  <c r="S46" i="23"/>
  <c r="S46" i="22"/>
  <c r="S46" i="21"/>
  <c r="S46" i="18"/>
  <c r="S46" i="14"/>
  <c r="S46" i="20"/>
  <c r="S46" i="12"/>
  <c r="S46" i="11"/>
  <c r="S46" i="19"/>
  <c r="S46" i="17"/>
  <c r="S46" i="16"/>
  <c r="S46" i="15"/>
  <c r="S46" i="13"/>
  <c r="S46" i="10"/>
  <c r="S46" i="9"/>
  <c r="P46" i="2"/>
  <c r="O46" i="20"/>
  <c r="O46" i="12"/>
  <c r="O46" i="19"/>
  <c r="O46" i="17"/>
  <c r="O46" i="16"/>
  <c r="O46" i="15"/>
  <c r="O46" i="13"/>
  <c r="O46" i="11"/>
  <c r="O46" i="27"/>
  <c r="O46" i="26"/>
  <c r="O46" i="25"/>
  <c r="O46" i="24"/>
  <c r="O46" i="23"/>
  <c r="O46" i="22"/>
  <c r="O46" i="21"/>
  <c r="O46" i="18"/>
  <c r="O46" i="14"/>
  <c r="O46" i="10"/>
  <c r="O46" i="9"/>
  <c r="R46" i="19"/>
  <c r="R46" i="17"/>
  <c r="R46" i="16"/>
  <c r="R46" i="15"/>
  <c r="R46" i="27"/>
  <c r="R46" i="26"/>
  <c r="R46" i="25"/>
  <c r="R46" i="24"/>
  <c r="R46" i="23"/>
  <c r="R46" i="22"/>
  <c r="R46" i="21"/>
  <c r="R46" i="18"/>
  <c r="R46" i="14"/>
  <c r="R46" i="11"/>
  <c r="R46" i="13"/>
  <c r="R46" i="20"/>
  <c r="R46" i="12"/>
  <c r="R46" i="10"/>
  <c r="R46" i="9"/>
  <c r="R45" i="24"/>
  <c r="R45" i="19"/>
  <c r="R45" i="15"/>
  <c r="R45" i="11"/>
  <c r="R45" i="27"/>
  <c r="R45" i="23"/>
  <c r="R45" i="20"/>
  <c r="R45" i="26"/>
  <c r="R45" i="22"/>
  <c r="R45" i="18"/>
  <c r="R45" i="17"/>
  <c r="R45" i="14"/>
  <c r="R45" i="13"/>
  <c r="R45" i="12"/>
  <c r="R45" i="25"/>
  <c r="R45" i="21"/>
  <c r="R45" i="16"/>
  <c r="R45" i="10"/>
  <c r="R45" i="9"/>
  <c r="P45" i="2"/>
  <c r="O45" i="26"/>
  <c r="O45" i="22"/>
  <c r="O45" i="18"/>
  <c r="O45" i="17"/>
  <c r="O45" i="14"/>
  <c r="O45" i="13"/>
  <c r="O45" i="12"/>
  <c r="O45" i="25"/>
  <c r="O45" i="21"/>
  <c r="O45" i="16"/>
  <c r="O45" i="24"/>
  <c r="O45" i="19"/>
  <c r="O45" i="15"/>
  <c r="O45" i="27"/>
  <c r="O45" i="23"/>
  <c r="O45" i="20"/>
  <c r="O45" i="11"/>
  <c r="O45" i="10"/>
  <c r="O45" i="9"/>
  <c r="S45" i="27"/>
  <c r="S45" i="23"/>
  <c r="S45" i="20"/>
  <c r="S45" i="12"/>
  <c r="S45" i="26"/>
  <c r="S45" i="22"/>
  <c r="S45" i="18"/>
  <c r="S45" i="17"/>
  <c r="S45" i="14"/>
  <c r="S45" i="13"/>
  <c r="S45" i="25"/>
  <c r="S45" i="21"/>
  <c r="S45" i="16"/>
  <c r="S45" i="24"/>
  <c r="S45" i="19"/>
  <c r="S45" i="15"/>
  <c r="S45" i="11"/>
  <c r="S45" i="10"/>
  <c r="S45" i="9"/>
  <c r="R44" i="20"/>
  <c r="R44" i="19"/>
  <c r="R44" i="17"/>
  <c r="R44" i="15"/>
  <c r="R44" i="13"/>
  <c r="R44" i="27"/>
  <c r="R44" i="25"/>
  <c r="R44" i="23"/>
  <c r="R44" i="21"/>
  <c r="R44" i="12"/>
  <c r="R44" i="11"/>
  <c r="R44" i="16"/>
  <c r="R44" i="26"/>
  <c r="R44" i="24"/>
  <c r="R44" i="22"/>
  <c r="R44" i="18"/>
  <c r="R44" i="14"/>
  <c r="R44" i="10"/>
  <c r="R44" i="9"/>
  <c r="S44" i="27"/>
  <c r="S44" i="25"/>
  <c r="S44" i="23"/>
  <c r="S44" i="21"/>
  <c r="S44" i="12"/>
  <c r="S44" i="16"/>
  <c r="S44" i="26"/>
  <c r="S44" i="24"/>
  <c r="S44" i="22"/>
  <c r="S44" i="18"/>
  <c r="S44" i="14"/>
  <c r="S44" i="20"/>
  <c r="S44" i="19"/>
  <c r="S44" i="17"/>
  <c r="S44" i="15"/>
  <c r="S44" i="13"/>
  <c r="S44" i="11"/>
  <c r="S44" i="10"/>
  <c r="S44" i="9"/>
  <c r="P44" i="2"/>
  <c r="O44" i="16"/>
  <c r="O44" i="26"/>
  <c r="O44" i="24"/>
  <c r="O44" i="22"/>
  <c r="O44" i="18"/>
  <c r="O44" i="14"/>
  <c r="O44" i="20"/>
  <c r="O44" i="19"/>
  <c r="O44" i="17"/>
  <c r="O44" i="15"/>
  <c r="O44" i="13"/>
  <c r="O44" i="27"/>
  <c r="O44" i="25"/>
  <c r="O44" i="23"/>
  <c r="O44" i="21"/>
  <c r="O44" i="12"/>
  <c r="O44" i="11"/>
  <c r="O44" i="10"/>
  <c r="O44" i="9"/>
  <c r="S43" i="27"/>
  <c r="S43" i="23"/>
  <c r="S43" i="16"/>
  <c r="S43" i="24"/>
  <c r="S43" i="17"/>
  <c r="S43" i="13"/>
  <c r="S43" i="25"/>
  <c r="S43" i="21"/>
  <c r="S43" i="20"/>
  <c r="S43" i="11"/>
  <c r="S43" i="26"/>
  <c r="S43" i="22"/>
  <c r="S43" i="19"/>
  <c r="S43" i="18"/>
  <c r="S43" i="15"/>
  <c r="S43" i="14"/>
  <c r="S43" i="12"/>
  <c r="S43" i="9"/>
  <c r="S43" i="10"/>
  <c r="R43" i="26"/>
  <c r="R43" i="22"/>
  <c r="R43" i="19"/>
  <c r="R43" i="18"/>
  <c r="R43" i="15"/>
  <c r="R43" i="14"/>
  <c r="R43" i="12"/>
  <c r="R43" i="27"/>
  <c r="R43" i="23"/>
  <c r="R43" i="16"/>
  <c r="R43" i="11"/>
  <c r="R43" i="24"/>
  <c r="R43" i="17"/>
  <c r="R43" i="13"/>
  <c r="R43" i="25"/>
  <c r="R43" i="21"/>
  <c r="R43" i="20"/>
  <c r="R43" i="9"/>
  <c r="R43" i="10"/>
  <c r="P43" i="2"/>
  <c r="U43" i="2" s="1"/>
  <c r="O43" i="24"/>
  <c r="O43" i="17"/>
  <c r="O43" i="13"/>
  <c r="O43" i="25"/>
  <c r="O43" i="21"/>
  <c r="O43" i="20"/>
  <c r="O43" i="26"/>
  <c r="O43" i="22"/>
  <c r="O43" i="19"/>
  <c r="O43" i="18"/>
  <c r="O43" i="15"/>
  <c r="O43" i="14"/>
  <c r="O43" i="12"/>
  <c r="O43" i="11"/>
  <c r="O43" i="27"/>
  <c r="O43" i="23"/>
  <c r="O43" i="16"/>
  <c r="O43" i="10"/>
  <c r="O43" i="9"/>
  <c r="R42" i="19"/>
  <c r="R42" i="17"/>
  <c r="R42" i="16"/>
  <c r="R42" i="15"/>
  <c r="R42" i="13"/>
  <c r="R42" i="27"/>
  <c r="R42" i="26"/>
  <c r="R42" i="25"/>
  <c r="R42" i="24"/>
  <c r="R42" i="23"/>
  <c r="R42" i="22"/>
  <c r="R42" i="21"/>
  <c r="R42" i="18"/>
  <c r="R42" i="14"/>
  <c r="R42" i="11"/>
  <c r="R42" i="20"/>
  <c r="R42" i="12"/>
  <c r="R42" i="9"/>
  <c r="R42" i="10"/>
  <c r="S42" i="27"/>
  <c r="S42" i="26"/>
  <c r="S42" i="25"/>
  <c r="S42" i="24"/>
  <c r="S42" i="23"/>
  <c r="S42" i="22"/>
  <c r="S42" i="21"/>
  <c r="S42" i="18"/>
  <c r="S42" i="14"/>
  <c r="S42" i="11"/>
  <c r="S42" i="20"/>
  <c r="S42" i="12"/>
  <c r="S42" i="19"/>
  <c r="S42" i="17"/>
  <c r="S42" i="16"/>
  <c r="S42" i="15"/>
  <c r="S42" i="13"/>
  <c r="S42" i="10"/>
  <c r="S42" i="9"/>
  <c r="P42" i="2"/>
  <c r="U42" i="2" s="1"/>
  <c r="O42" i="20"/>
  <c r="O42" i="12"/>
  <c r="O42" i="11"/>
  <c r="O42" i="19"/>
  <c r="O42" i="17"/>
  <c r="O42" i="16"/>
  <c r="O42" i="15"/>
  <c r="O42" i="13"/>
  <c r="O42" i="27"/>
  <c r="O42" i="26"/>
  <c r="O42" i="25"/>
  <c r="O42" i="24"/>
  <c r="O42" i="23"/>
  <c r="O42" i="22"/>
  <c r="O42" i="21"/>
  <c r="O42" i="18"/>
  <c r="O42" i="14"/>
  <c r="O42" i="10"/>
  <c r="O42" i="9"/>
  <c r="S41" i="24"/>
  <c r="S41" i="19"/>
  <c r="S41" i="15"/>
  <c r="S41" i="27"/>
  <c r="S41" i="23"/>
  <c r="S41" i="20"/>
  <c r="S41" i="26"/>
  <c r="S41" i="22"/>
  <c r="S41" i="18"/>
  <c r="S41" i="17"/>
  <c r="S41" i="14"/>
  <c r="S41" i="13"/>
  <c r="S41" i="12"/>
  <c r="S41" i="25"/>
  <c r="S41" i="21"/>
  <c r="S41" i="16"/>
  <c r="S41" i="11"/>
  <c r="O41" i="27"/>
  <c r="O41" i="23"/>
  <c r="O41" i="20"/>
  <c r="O41" i="26"/>
  <c r="O41" i="22"/>
  <c r="O41" i="18"/>
  <c r="O41" i="17"/>
  <c r="O41" i="14"/>
  <c r="O41" i="13"/>
  <c r="O41" i="12"/>
  <c r="O41" i="25"/>
  <c r="O41" i="21"/>
  <c r="O41" i="16"/>
  <c r="O41" i="24"/>
  <c r="O41" i="19"/>
  <c r="O41" i="15"/>
  <c r="O41" i="11"/>
  <c r="R41" i="25"/>
  <c r="R41" i="21"/>
  <c r="R41" i="16"/>
  <c r="R41" i="24"/>
  <c r="R41" i="19"/>
  <c r="R41" i="15"/>
  <c r="R41" i="11"/>
  <c r="R41" i="27"/>
  <c r="R41" i="23"/>
  <c r="R41" i="20"/>
  <c r="R41" i="26"/>
  <c r="R41" i="22"/>
  <c r="R41" i="18"/>
  <c r="R41" i="17"/>
  <c r="R41" i="14"/>
  <c r="R41" i="13"/>
  <c r="R41" i="12"/>
  <c r="S40" i="26"/>
  <c r="S40" i="24"/>
  <c r="S40" i="22"/>
  <c r="S40" i="18"/>
  <c r="S40" i="20"/>
  <c r="S40" i="19"/>
  <c r="S40" i="17"/>
  <c r="S40" i="15"/>
  <c r="S40" i="13"/>
  <c r="S40" i="27"/>
  <c r="S40" i="25"/>
  <c r="S40" i="23"/>
  <c r="S40" i="21"/>
  <c r="S40" i="12"/>
  <c r="S40" i="11"/>
  <c r="S40" i="16"/>
  <c r="S40" i="14"/>
  <c r="R40" i="16"/>
  <c r="R40" i="26"/>
  <c r="R40" i="24"/>
  <c r="R40" i="22"/>
  <c r="R40" i="18"/>
  <c r="R40" i="14"/>
  <c r="R40" i="20"/>
  <c r="R40" i="19"/>
  <c r="R40" i="17"/>
  <c r="R40" i="15"/>
  <c r="R40" i="13"/>
  <c r="R40" i="27"/>
  <c r="R40" i="25"/>
  <c r="R40" i="23"/>
  <c r="R40" i="21"/>
  <c r="R40" i="12"/>
  <c r="R40" i="11"/>
  <c r="O40" i="10"/>
  <c r="O40" i="20"/>
  <c r="O40" i="19"/>
  <c r="O40" i="17"/>
  <c r="O40" i="15"/>
  <c r="O40" i="27"/>
  <c r="O40" i="25"/>
  <c r="O40" i="23"/>
  <c r="O40" i="21"/>
  <c r="O40" i="12"/>
  <c r="O40" i="11"/>
  <c r="O40" i="16"/>
  <c r="O40" i="26"/>
  <c r="O40" i="24"/>
  <c r="O40" i="22"/>
  <c r="O40" i="18"/>
  <c r="O40" i="14"/>
  <c r="O40" i="13"/>
  <c r="O39" i="10"/>
  <c r="O39" i="20"/>
  <c r="O39" i="12"/>
  <c r="O39" i="11"/>
  <c r="O39" i="19"/>
  <c r="O39" i="17"/>
  <c r="O39" i="16"/>
  <c r="O39" i="15"/>
  <c r="O39" i="13"/>
  <c r="O39" i="27"/>
  <c r="O39" i="26"/>
  <c r="O39" i="25"/>
  <c r="O39" i="24"/>
  <c r="O39" i="23"/>
  <c r="O39" i="22"/>
  <c r="O39" i="21"/>
  <c r="O39" i="18"/>
  <c r="O39" i="14"/>
  <c r="S39" i="27"/>
  <c r="S39" i="26"/>
  <c r="S39" i="25"/>
  <c r="S39" i="24"/>
  <c r="S39" i="23"/>
  <c r="S39" i="22"/>
  <c r="S39" i="21"/>
  <c r="S39" i="18"/>
  <c r="S39" i="14"/>
  <c r="S39" i="20"/>
  <c r="S39" i="13"/>
  <c r="S39" i="12"/>
  <c r="S39" i="11"/>
  <c r="S39" i="19"/>
  <c r="S39" i="17"/>
  <c r="S39" i="16"/>
  <c r="S39" i="15"/>
  <c r="R39" i="19"/>
  <c r="R39" i="17"/>
  <c r="R39" i="16"/>
  <c r="R39" i="15"/>
  <c r="R39" i="13"/>
  <c r="R39" i="27"/>
  <c r="R39" i="26"/>
  <c r="R39" i="25"/>
  <c r="R39" i="24"/>
  <c r="R39" i="23"/>
  <c r="R39" i="22"/>
  <c r="R39" i="21"/>
  <c r="R39" i="18"/>
  <c r="R39" i="14"/>
  <c r="R39" i="11"/>
  <c r="R39" i="20"/>
  <c r="R39" i="12"/>
  <c r="S40" i="9"/>
  <c r="S40" i="10"/>
  <c r="R40" i="9"/>
  <c r="R40" i="10"/>
  <c r="S39" i="9"/>
  <c r="S39" i="10"/>
  <c r="R39" i="9"/>
  <c r="R39" i="10"/>
  <c r="S41" i="9"/>
  <c r="S41" i="10"/>
  <c r="P41" i="2"/>
  <c r="O41" i="10"/>
  <c r="O41" i="9"/>
  <c r="R41" i="10"/>
  <c r="R41" i="9"/>
  <c r="P39" i="2"/>
  <c r="O39" i="9"/>
  <c r="P40" i="2"/>
  <c r="O40" i="9"/>
  <c r="U55" i="2"/>
  <c r="W55" i="2" s="1"/>
  <c r="U58" i="2"/>
  <c r="W58" i="2" s="1"/>
  <c r="U46" i="2"/>
  <c r="U53" i="2"/>
  <c r="W53" i="2" s="1"/>
  <c r="U45" i="2"/>
  <c r="W45" i="2" s="1"/>
  <c r="U56" i="2"/>
  <c r="W56" i="2" s="1"/>
  <c r="U52" i="2"/>
  <c r="W52" i="2" s="1"/>
  <c r="U48" i="2"/>
  <c r="U44" i="2"/>
  <c r="U51" i="2"/>
  <c r="W51" i="2" s="1"/>
  <c r="U54" i="2"/>
  <c r="W54" i="2" s="1"/>
  <c r="U50" i="2"/>
  <c r="W50" i="2" s="1"/>
  <c r="U49" i="2"/>
  <c r="W49" i="2" s="1"/>
  <c r="W48" i="2" l="1"/>
  <c r="W46" i="2"/>
  <c r="W46" i="27" s="1"/>
  <c r="AC58" i="2"/>
  <c r="P58" i="19"/>
  <c r="P58" i="17"/>
  <c r="P58" i="16"/>
  <c r="P58" i="15"/>
  <c r="P58" i="13"/>
  <c r="P58" i="27"/>
  <c r="I71" i="27" s="1"/>
  <c r="P58" i="26"/>
  <c r="P58" i="25"/>
  <c r="P58" i="24"/>
  <c r="P58" i="23"/>
  <c r="P58" i="22"/>
  <c r="P58" i="21"/>
  <c r="P58" i="18"/>
  <c r="P58" i="14"/>
  <c r="P58" i="11"/>
  <c r="P58" i="20"/>
  <c r="P58" i="12"/>
  <c r="P58" i="10"/>
  <c r="P58" i="9"/>
  <c r="AC57" i="2"/>
  <c r="P57" i="25"/>
  <c r="P57" i="21"/>
  <c r="P57" i="16"/>
  <c r="P57" i="24"/>
  <c r="P57" i="19"/>
  <c r="P57" i="15"/>
  <c r="P57" i="27"/>
  <c r="P57" i="23"/>
  <c r="P57" i="20"/>
  <c r="P57" i="11"/>
  <c r="P57" i="26"/>
  <c r="I71" i="26" s="1"/>
  <c r="P57" i="22"/>
  <c r="P57" i="18"/>
  <c r="P57" i="17"/>
  <c r="P57" i="14"/>
  <c r="P57" i="13"/>
  <c r="P57" i="12"/>
  <c r="P57" i="9"/>
  <c r="P57" i="10"/>
  <c r="AC56" i="2"/>
  <c r="P56" i="26"/>
  <c r="P56" i="24"/>
  <c r="P56" i="22"/>
  <c r="P56" i="18"/>
  <c r="P56" i="14"/>
  <c r="P56" i="20"/>
  <c r="P56" i="19"/>
  <c r="P56" i="17"/>
  <c r="P56" i="15"/>
  <c r="P56" i="13"/>
  <c r="P56" i="27"/>
  <c r="P56" i="25"/>
  <c r="I71" i="25" s="1"/>
  <c r="P56" i="23"/>
  <c r="P56" i="21"/>
  <c r="P56" i="12"/>
  <c r="P56" i="11"/>
  <c r="P56" i="16"/>
  <c r="P56" i="9"/>
  <c r="P56" i="10"/>
  <c r="AC55" i="2"/>
  <c r="P55" i="25"/>
  <c r="P55" i="21"/>
  <c r="P55" i="20"/>
  <c r="P55" i="26"/>
  <c r="P55" i="22"/>
  <c r="P55" i="19"/>
  <c r="P55" i="18"/>
  <c r="P55" i="15"/>
  <c r="P55" i="14"/>
  <c r="P55" i="12"/>
  <c r="P55" i="27"/>
  <c r="P55" i="23"/>
  <c r="P55" i="16"/>
  <c r="P55" i="11"/>
  <c r="P55" i="24"/>
  <c r="I71" i="24" s="1"/>
  <c r="P55" i="17"/>
  <c r="P55" i="13"/>
  <c r="P55" i="9"/>
  <c r="P55" i="10"/>
  <c r="AC54" i="2"/>
  <c r="P54" i="19"/>
  <c r="P54" i="17"/>
  <c r="P54" i="16"/>
  <c r="P54" i="15"/>
  <c r="P54" i="13"/>
  <c r="P54" i="12"/>
  <c r="P54" i="27"/>
  <c r="P54" i="26"/>
  <c r="P54" i="25"/>
  <c r="P54" i="24"/>
  <c r="P54" i="23"/>
  <c r="I71" i="23" s="1"/>
  <c r="P54" i="22"/>
  <c r="P54" i="21"/>
  <c r="P54" i="18"/>
  <c r="P54" i="14"/>
  <c r="P54" i="11"/>
  <c r="P54" i="20"/>
  <c r="P54" i="10"/>
  <c r="P54" i="9"/>
  <c r="AC53" i="2"/>
  <c r="P53" i="25"/>
  <c r="P53" i="21"/>
  <c r="P53" i="16"/>
  <c r="P53" i="24"/>
  <c r="P53" i="19"/>
  <c r="P53" i="15"/>
  <c r="P53" i="27"/>
  <c r="P53" i="23"/>
  <c r="P53" i="20"/>
  <c r="P53" i="26"/>
  <c r="P53" i="22"/>
  <c r="I71" i="22" s="1"/>
  <c r="P53" i="18"/>
  <c r="P53" i="17"/>
  <c r="P53" i="14"/>
  <c r="P53" i="13"/>
  <c r="P53" i="12"/>
  <c r="P53" i="11"/>
  <c r="P53" i="9"/>
  <c r="P53" i="10"/>
  <c r="AC52" i="2"/>
  <c r="P52" i="26"/>
  <c r="P52" i="24"/>
  <c r="P52" i="22"/>
  <c r="P52" i="18"/>
  <c r="P52" i="14"/>
  <c r="P52" i="20"/>
  <c r="P52" i="19"/>
  <c r="P52" i="17"/>
  <c r="P52" i="15"/>
  <c r="P52" i="13"/>
  <c r="P52" i="27"/>
  <c r="P52" i="25"/>
  <c r="P52" i="23"/>
  <c r="P52" i="21"/>
  <c r="I71" i="21" s="1"/>
  <c r="P52" i="12"/>
  <c r="P52" i="11"/>
  <c r="P52" i="16"/>
  <c r="P52" i="9"/>
  <c r="P52" i="10"/>
  <c r="AC51" i="2"/>
  <c r="P51" i="25"/>
  <c r="P51" i="21"/>
  <c r="P51" i="20"/>
  <c r="I71" i="20" s="1"/>
  <c r="P51" i="26"/>
  <c r="P51" i="22"/>
  <c r="P51" i="19"/>
  <c r="P51" i="18"/>
  <c r="P51" i="15"/>
  <c r="P51" i="14"/>
  <c r="P51" i="12"/>
  <c r="P51" i="27"/>
  <c r="P51" i="23"/>
  <c r="P51" i="16"/>
  <c r="P51" i="11"/>
  <c r="P51" i="24"/>
  <c r="P51" i="17"/>
  <c r="P51" i="13"/>
  <c r="P51" i="9"/>
  <c r="P51" i="10"/>
  <c r="AC50" i="2"/>
  <c r="P50" i="19"/>
  <c r="I71" i="19" s="1"/>
  <c r="P50" i="17"/>
  <c r="P50" i="16"/>
  <c r="P50" i="15"/>
  <c r="P50" i="13"/>
  <c r="P50" i="27"/>
  <c r="P50" i="26"/>
  <c r="P50" i="25"/>
  <c r="P50" i="24"/>
  <c r="P50" i="23"/>
  <c r="P50" i="22"/>
  <c r="P50" i="21"/>
  <c r="P50" i="18"/>
  <c r="P50" i="14"/>
  <c r="P50" i="11"/>
  <c r="P50" i="20"/>
  <c r="P50" i="12"/>
  <c r="P50" i="10"/>
  <c r="P50" i="9"/>
  <c r="AC49" i="2"/>
  <c r="P49" i="25"/>
  <c r="P49" i="21"/>
  <c r="P49" i="16"/>
  <c r="P49" i="24"/>
  <c r="P49" i="19"/>
  <c r="P49" i="15"/>
  <c r="P49" i="27"/>
  <c r="P49" i="23"/>
  <c r="P49" i="20"/>
  <c r="P49" i="11"/>
  <c r="P49" i="26"/>
  <c r="P49" i="22"/>
  <c r="P49" i="18"/>
  <c r="I71" i="18" s="1"/>
  <c r="P49" i="17"/>
  <c r="P49" i="14"/>
  <c r="P49" i="13"/>
  <c r="P49" i="12"/>
  <c r="P49" i="9"/>
  <c r="P49" i="10"/>
  <c r="W47" i="2"/>
  <c r="W47" i="10" s="1"/>
  <c r="AC48" i="2"/>
  <c r="P48" i="26"/>
  <c r="P48" i="24"/>
  <c r="P48" i="22"/>
  <c r="P48" i="18"/>
  <c r="P48" i="14"/>
  <c r="P48" i="13"/>
  <c r="P48" i="16"/>
  <c r="P48" i="20"/>
  <c r="P48" i="19"/>
  <c r="P48" i="17"/>
  <c r="I71" i="17" s="1"/>
  <c r="P48" i="15"/>
  <c r="P48" i="27"/>
  <c r="P48" i="25"/>
  <c r="P48" i="23"/>
  <c r="P48" i="21"/>
  <c r="P48" i="12"/>
  <c r="P48" i="11"/>
  <c r="P48" i="9"/>
  <c r="P48" i="10"/>
  <c r="AC47" i="2"/>
  <c r="P47" i="25"/>
  <c r="P47" i="21"/>
  <c r="P47" i="20"/>
  <c r="P47" i="19"/>
  <c r="P47" i="26"/>
  <c r="P47" i="22"/>
  <c r="P47" i="15"/>
  <c r="P47" i="27"/>
  <c r="P47" i="23"/>
  <c r="P47" i="16"/>
  <c r="I71" i="16" s="1"/>
  <c r="P47" i="11"/>
  <c r="P47" i="24"/>
  <c r="P47" i="17"/>
  <c r="P47" i="13"/>
  <c r="P47" i="18"/>
  <c r="P47" i="14"/>
  <c r="P47" i="12"/>
  <c r="P47" i="10"/>
  <c r="P47" i="9"/>
  <c r="AC46" i="2"/>
  <c r="P46" i="19"/>
  <c r="P46" i="17"/>
  <c r="P46" i="16"/>
  <c r="P46" i="15"/>
  <c r="I71" i="15" s="1"/>
  <c r="P46" i="13"/>
  <c r="P46" i="11"/>
  <c r="P46" i="27"/>
  <c r="P46" i="26"/>
  <c r="P46" i="25"/>
  <c r="P46" i="24"/>
  <c r="P46" i="23"/>
  <c r="P46" i="22"/>
  <c r="P46" i="21"/>
  <c r="P46" i="18"/>
  <c r="P46" i="14"/>
  <c r="P46" i="20"/>
  <c r="P46" i="12"/>
  <c r="P46" i="9"/>
  <c r="P46" i="10"/>
  <c r="AC45" i="2"/>
  <c r="P45" i="25"/>
  <c r="P45" i="21"/>
  <c r="P45" i="16"/>
  <c r="P45" i="11"/>
  <c r="P45" i="24"/>
  <c r="P45" i="19"/>
  <c r="P45" i="15"/>
  <c r="P45" i="27"/>
  <c r="P45" i="23"/>
  <c r="P45" i="20"/>
  <c r="P45" i="26"/>
  <c r="P45" i="22"/>
  <c r="P45" i="18"/>
  <c r="P45" i="17"/>
  <c r="P45" i="14"/>
  <c r="I71" i="14" s="1"/>
  <c r="P45" i="13"/>
  <c r="P45" i="12"/>
  <c r="P45" i="9"/>
  <c r="P45" i="10"/>
  <c r="AC44" i="2"/>
  <c r="P44" i="26"/>
  <c r="P44" i="24"/>
  <c r="P44" i="22"/>
  <c r="P44" i="18"/>
  <c r="P44" i="14"/>
  <c r="P44" i="20"/>
  <c r="P44" i="19"/>
  <c r="P44" i="17"/>
  <c r="P44" i="15"/>
  <c r="P44" i="13"/>
  <c r="I71" i="13" s="1"/>
  <c r="P44" i="27"/>
  <c r="P44" i="25"/>
  <c r="P44" i="23"/>
  <c r="P44" i="21"/>
  <c r="P44" i="12"/>
  <c r="P44" i="11"/>
  <c r="P44" i="16"/>
  <c r="P44" i="9"/>
  <c r="P44" i="10"/>
  <c r="AC43" i="2"/>
  <c r="P43" i="25"/>
  <c r="P43" i="21"/>
  <c r="P43" i="20"/>
  <c r="P43" i="26"/>
  <c r="P43" i="22"/>
  <c r="P43" i="19"/>
  <c r="P43" i="18"/>
  <c r="P43" i="15"/>
  <c r="P43" i="14"/>
  <c r="P43" i="12"/>
  <c r="I71" i="12" s="1"/>
  <c r="P43" i="27"/>
  <c r="P43" i="23"/>
  <c r="P43" i="16"/>
  <c r="P43" i="11"/>
  <c r="P43" i="24"/>
  <c r="P43" i="17"/>
  <c r="P43" i="13"/>
  <c r="P43" i="9"/>
  <c r="P43" i="10"/>
  <c r="AC42" i="2"/>
  <c r="P42" i="19"/>
  <c r="P42" i="17"/>
  <c r="P42" i="16"/>
  <c r="P42" i="15"/>
  <c r="P42" i="13"/>
  <c r="P42" i="27"/>
  <c r="P42" i="26"/>
  <c r="P42" i="25"/>
  <c r="P42" i="24"/>
  <c r="P42" i="23"/>
  <c r="P42" i="22"/>
  <c r="P42" i="21"/>
  <c r="P42" i="18"/>
  <c r="P42" i="14"/>
  <c r="P42" i="11"/>
  <c r="I71" i="11" s="1"/>
  <c r="P42" i="20"/>
  <c r="P42" i="12"/>
  <c r="P42" i="10"/>
  <c r="P42" i="9"/>
  <c r="U41" i="2"/>
  <c r="U41" i="10" s="1"/>
  <c r="P41" i="26"/>
  <c r="P41" i="22"/>
  <c r="P41" i="18"/>
  <c r="P41" i="17"/>
  <c r="P41" i="14"/>
  <c r="P41" i="13"/>
  <c r="P41" i="12"/>
  <c r="P41" i="25"/>
  <c r="P41" i="21"/>
  <c r="P41" i="16"/>
  <c r="P41" i="24"/>
  <c r="P41" i="19"/>
  <c r="P41" i="15"/>
  <c r="P41" i="27"/>
  <c r="P41" i="23"/>
  <c r="P41" i="20"/>
  <c r="P41" i="11"/>
  <c r="P40" i="10"/>
  <c r="P40" i="27"/>
  <c r="P40" i="25"/>
  <c r="P40" i="23"/>
  <c r="P40" i="21"/>
  <c r="P40" i="16"/>
  <c r="P40" i="26"/>
  <c r="P40" i="24"/>
  <c r="P40" i="22"/>
  <c r="P40" i="18"/>
  <c r="P40" i="14"/>
  <c r="P40" i="12"/>
  <c r="P40" i="20"/>
  <c r="P40" i="19"/>
  <c r="P40" i="17"/>
  <c r="P40" i="15"/>
  <c r="P40" i="13"/>
  <c r="P40" i="11"/>
  <c r="U39" i="2"/>
  <c r="U39" i="24" s="1"/>
  <c r="P39" i="19"/>
  <c r="P39" i="17"/>
  <c r="P39" i="16"/>
  <c r="P39" i="15"/>
  <c r="P39" i="13"/>
  <c r="P39" i="11"/>
  <c r="P39" i="27"/>
  <c r="P39" i="26"/>
  <c r="P39" i="25"/>
  <c r="P39" i="24"/>
  <c r="P39" i="23"/>
  <c r="P39" i="22"/>
  <c r="P39" i="21"/>
  <c r="P39" i="18"/>
  <c r="P39" i="14"/>
  <c r="P39" i="12"/>
  <c r="P39" i="20"/>
  <c r="W50" i="10"/>
  <c r="W50" i="26"/>
  <c r="W50" i="27"/>
  <c r="W50" i="25"/>
  <c r="W50" i="23"/>
  <c r="W50" i="24"/>
  <c r="W50" i="21"/>
  <c r="W50" i="20"/>
  <c r="W50" i="22"/>
  <c r="W50" i="19"/>
  <c r="W50" i="18"/>
  <c r="W50" i="17"/>
  <c r="W50" i="15"/>
  <c r="W50" i="14"/>
  <c r="W50" i="13"/>
  <c r="W50" i="16"/>
  <c r="W50" i="12"/>
  <c r="W50" i="11"/>
  <c r="U57" i="26"/>
  <c r="U57" i="27"/>
  <c r="U57" i="23"/>
  <c r="U57" i="24"/>
  <c r="U57" i="25"/>
  <c r="U57" i="22"/>
  <c r="U57" i="21"/>
  <c r="U57" i="20"/>
  <c r="U57" i="19"/>
  <c r="U57" i="17"/>
  <c r="U57" i="18"/>
  <c r="U57" i="16"/>
  <c r="U57" i="12"/>
  <c r="U57" i="11"/>
  <c r="U57" i="14"/>
  <c r="U57" i="15"/>
  <c r="U57" i="13"/>
  <c r="U50" i="26"/>
  <c r="U50" i="27"/>
  <c r="U50" i="24"/>
  <c r="U50" i="25"/>
  <c r="U50" i="23"/>
  <c r="U50" i="22"/>
  <c r="U50" i="21"/>
  <c r="U50" i="20"/>
  <c r="U50" i="17"/>
  <c r="U50" i="19"/>
  <c r="U50" i="18"/>
  <c r="U50" i="16"/>
  <c r="U50" i="15"/>
  <c r="U50" i="11"/>
  <c r="U50" i="14"/>
  <c r="U50" i="13"/>
  <c r="U50" i="12"/>
  <c r="U47" i="26"/>
  <c r="U47" i="27"/>
  <c r="U47" i="25"/>
  <c r="U47" i="23"/>
  <c r="U47" i="24"/>
  <c r="U47" i="22"/>
  <c r="U47" i="20"/>
  <c r="U47" i="21"/>
  <c r="U47" i="18"/>
  <c r="U47" i="19"/>
  <c r="U47" i="17"/>
  <c r="U47" i="15"/>
  <c r="U47" i="14"/>
  <c r="U47" i="16"/>
  <c r="U47" i="13"/>
  <c r="U47" i="12"/>
  <c r="U47" i="11"/>
  <c r="W53" i="10"/>
  <c r="W53" i="26"/>
  <c r="W53" i="27"/>
  <c r="W53" i="25"/>
  <c r="W53" i="24"/>
  <c r="W53" i="23"/>
  <c r="W53" i="22"/>
  <c r="W53" i="21"/>
  <c r="W53" i="20"/>
  <c r="W53" i="19"/>
  <c r="W53" i="17"/>
  <c r="W53" i="18"/>
  <c r="W53" i="16"/>
  <c r="W53" i="15"/>
  <c r="W53" i="14"/>
  <c r="W53" i="13"/>
  <c r="W53" i="12"/>
  <c r="W53" i="11"/>
  <c r="W49" i="10"/>
  <c r="W49" i="26"/>
  <c r="W49" i="27"/>
  <c r="W49" i="24"/>
  <c r="W49" i="25"/>
  <c r="W49" i="23"/>
  <c r="W49" i="21"/>
  <c r="W49" i="20"/>
  <c r="W49" i="22"/>
  <c r="W49" i="17"/>
  <c r="W49" i="19"/>
  <c r="W49" i="18"/>
  <c r="W49" i="15"/>
  <c r="W49" i="11"/>
  <c r="W49" i="14"/>
  <c r="W49" i="13"/>
  <c r="W49" i="16"/>
  <c r="W49" i="12"/>
  <c r="W54" i="10"/>
  <c r="W54" i="26"/>
  <c r="W54" i="27"/>
  <c r="W54" i="25"/>
  <c r="W54" i="23"/>
  <c r="W54" i="24"/>
  <c r="W54" i="22"/>
  <c r="W54" i="20"/>
  <c r="W54" i="21"/>
  <c r="W54" i="18"/>
  <c r="W54" i="19"/>
  <c r="W54" i="17"/>
  <c r="W54" i="15"/>
  <c r="W54" i="14"/>
  <c r="W54" i="16"/>
  <c r="W54" i="13"/>
  <c r="W54" i="12"/>
  <c r="W54" i="11"/>
  <c r="W51" i="10"/>
  <c r="W51" i="27"/>
  <c r="W51" i="26"/>
  <c r="W51" i="23"/>
  <c r="W51" i="24"/>
  <c r="W51" i="25"/>
  <c r="W51" i="22"/>
  <c r="W51" i="19"/>
  <c r="W51" i="21"/>
  <c r="W51" i="20"/>
  <c r="W51" i="18"/>
  <c r="W51" i="16"/>
  <c r="W51" i="17"/>
  <c r="W51" i="15"/>
  <c r="W51" i="13"/>
  <c r="W51" i="12"/>
  <c r="W51" i="11"/>
  <c r="W51" i="14"/>
  <c r="W48" i="10"/>
  <c r="W48" i="27"/>
  <c r="W48" i="23"/>
  <c r="W48" i="26"/>
  <c r="W48" i="24"/>
  <c r="W48" i="25"/>
  <c r="W48" i="22"/>
  <c r="W48" i="21"/>
  <c r="W48" i="20"/>
  <c r="W48" i="19"/>
  <c r="W48" i="17"/>
  <c r="W48" i="18"/>
  <c r="W48" i="16"/>
  <c r="W48" i="12"/>
  <c r="W48" i="11"/>
  <c r="W48" i="14"/>
  <c r="W48" i="15"/>
  <c r="W48" i="13"/>
  <c r="W56" i="10"/>
  <c r="W56" i="26"/>
  <c r="W56" i="27"/>
  <c r="W56" i="25"/>
  <c r="W56" i="23"/>
  <c r="W56" i="24"/>
  <c r="W56" i="22"/>
  <c r="W56" i="21"/>
  <c r="W56" i="20"/>
  <c r="W56" i="19"/>
  <c r="W56" i="17"/>
  <c r="W56" i="18"/>
  <c r="W56" i="16"/>
  <c r="W56" i="12"/>
  <c r="W56" i="15"/>
  <c r="W56" i="11"/>
  <c r="W56" i="14"/>
  <c r="W56" i="13"/>
  <c r="U53" i="26"/>
  <c r="U53" i="27"/>
  <c r="U53" i="23"/>
  <c r="U53" i="25"/>
  <c r="U53" i="24"/>
  <c r="U53" i="22"/>
  <c r="U53" i="21"/>
  <c r="U53" i="20"/>
  <c r="U53" i="19"/>
  <c r="U53" i="17"/>
  <c r="U53" i="18"/>
  <c r="U53" i="16"/>
  <c r="U53" i="12"/>
  <c r="U53" i="15"/>
  <c r="U53" i="14"/>
  <c r="U53" i="13"/>
  <c r="U53" i="11"/>
  <c r="U46" i="26"/>
  <c r="U46" i="27"/>
  <c r="U46" i="24"/>
  <c r="U46" i="25"/>
  <c r="U46" i="23"/>
  <c r="U46" i="21"/>
  <c r="U46" i="20"/>
  <c r="U46" i="22"/>
  <c r="U46" i="17"/>
  <c r="U46" i="19"/>
  <c r="U46" i="18"/>
  <c r="U46" i="16"/>
  <c r="U46" i="11"/>
  <c r="U46" i="14"/>
  <c r="U46" i="13"/>
  <c r="U46" i="15"/>
  <c r="U46" i="12"/>
  <c r="U42" i="10"/>
  <c r="U42" i="26"/>
  <c r="U42" i="27"/>
  <c r="U42" i="24"/>
  <c r="U42" i="25"/>
  <c r="U42" i="23"/>
  <c r="U42" i="20"/>
  <c r="U42" i="22"/>
  <c r="U42" i="21"/>
  <c r="U42" i="19"/>
  <c r="U42" i="17"/>
  <c r="U42" i="18"/>
  <c r="U42" i="11"/>
  <c r="U42" i="14"/>
  <c r="U42" i="16"/>
  <c r="U42" i="15"/>
  <c r="U42" i="13"/>
  <c r="U42" i="12"/>
  <c r="U49" i="27"/>
  <c r="U49" i="26"/>
  <c r="U49" i="25"/>
  <c r="U49" i="23"/>
  <c r="U49" i="24"/>
  <c r="U49" i="22"/>
  <c r="U49" i="21"/>
  <c r="U49" i="20"/>
  <c r="U49" i="19"/>
  <c r="U49" i="17"/>
  <c r="U49" i="18"/>
  <c r="U49" i="16"/>
  <c r="U49" i="12"/>
  <c r="U49" i="15"/>
  <c r="U49" i="14"/>
  <c r="U49" i="13"/>
  <c r="U49" i="11"/>
  <c r="U54" i="26"/>
  <c r="U54" i="27"/>
  <c r="U54" i="25"/>
  <c r="U54" i="24"/>
  <c r="U54" i="23"/>
  <c r="U54" i="22"/>
  <c r="U54" i="20"/>
  <c r="U54" i="21"/>
  <c r="U54" i="17"/>
  <c r="U54" i="18"/>
  <c r="U54" i="16"/>
  <c r="U54" i="19"/>
  <c r="U54" i="11"/>
  <c r="U54" i="15"/>
  <c r="U54" i="14"/>
  <c r="U54" i="13"/>
  <c r="U54" i="12"/>
  <c r="U51" i="26"/>
  <c r="U51" i="27"/>
  <c r="U51" i="25"/>
  <c r="U51" i="23"/>
  <c r="U51" i="24"/>
  <c r="U51" i="20"/>
  <c r="U51" i="22"/>
  <c r="U51" i="21"/>
  <c r="U51" i="18"/>
  <c r="U51" i="19"/>
  <c r="U51" i="17"/>
  <c r="U51" i="15"/>
  <c r="U51" i="14"/>
  <c r="U51" i="16"/>
  <c r="U51" i="13"/>
  <c r="U51" i="12"/>
  <c r="U51" i="11"/>
  <c r="U52" i="27"/>
  <c r="U52" i="26"/>
  <c r="U52" i="25"/>
  <c r="U52" i="23"/>
  <c r="U52" i="24"/>
  <c r="U52" i="22"/>
  <c r="U52" i="19"/>
  <c r="U52" i="21"/>
  <c r="U52" i="20"/>
  <c r="U52" i="18"/>
  <c r="U52" i="16"/>
  <c r="U52" i="17"/>
  <c r="U52" i="13"/>
  <c r="U52" i="15"/>
  <c r="U52" i="12"/>
  <c r="U52" i="11"/>
  <c r="U52" i="14"/>
  <c r="W45" i="10"/>
  <c r="W45" i="26"/>
  <c r="W45" i="27"/>
  <c r="W45" i="24"/>
  <c r="W45" i="25"/>
  <c r="W45" i="23"/>
  <c r="W45" i="20"/>
  <c r="W45" i="22"/>
  <c r="W45" i="21"/>
  <c r="W45" i="19"/>
  <c r="W45" i="17"/>
  <c r="W45" i="18"/>
  <c r="W45" i="16"/>
  <c r="W45" i="14"/>
  <c r="W45" i="13"/>
  <c r="W45" i="15"/>
  <c r="W45" i="12"/>
  <c r="W45" i="11"/>
  <c r="W57" i="10"/>
  <c r="W57" i="26"/>
  <c r="W57" i="27"/>
  <c r="W57" i="24"/>
  <c r="W57" i="25"/>
  <c r="W57" i="23"/>
  <c r="W57" i="22"/>
  <c r="W57" i="20"/>
  <c r="W57" i="21"/>
  <c r="W57" i="17"/>
  <c r="W57" i="19"/>
  <c r="W57" i="18"/>
  <c r="W57" i="16"/>
  <c r="W57" i="11"/>
  <c r="W57" i="14"/>
  <c r="W57" i="15"/>
  <c r="W57" i="13"/>
  <c r="W57" i="12"/>
  <c r="W58" i="10"/>
  <c r="W58" i="26"/>
  <c r="W58" i="27"/>
  <c r="W58" i="25"/>
  <c r="W58" i="23"/>
  <c r="W58" i="24"/>
  <c r="W58" i="20"/>
  <c r="W58" i="22"/>
  <c r="W58" i="19"/>
  <c r="W58" i="21"/>
  <c r="W58" i="18"/>
  <c r="W58" i="17"/>
  <c r="W58" i="15"/>
  <c r="W58" i="16"/>
  <c r="W58" i="14"/>
  <c r="W58" i="13"/>
  <c r="W58" i="12"/>
  <c r="W58" i="11"/>
  <c r="U45" i="27"/>
  <c r="U45" i="23"/>
  <c r="U45" i="26"/>
  <c r="U45" i="24"/>
  <c r="U45" i="25"/>
  <c r="U45" i="22"/>
  <c r="U45" i="21"/>
  <c r="U45" i="20"/>
  <c r="U45" i="19"/>
  <c r="U45" i="17"/>
  <c r="U45" i="18"/>
  <c r="U45" i="16"/>
  <c r="U45" i="15"/>
  <c r="U45" i="12"/>
  <c r="U45" i="11"/>
  <c r="U45" i="14"/>
  <c r="U45" i="13"/>
  <c r="U44" i="10"/>
  <c r="U44" i="27"/>
  <c r="U44" i="26"/>
  <c r="U44" i="23"/>
  <c r="U44" i="25"/>
  <c r="U44" i="24"/>
  <c r="U44" i="22"/>
  <c r="U44" i="21"/>
  <c r="U44" i="20"/>
  <c r="U44" i="19"/>
  <c r="U44" i="18"/>
  <c r="U44" i="16"/>
  <c r="U44" i="17"/>
  <c r="U44" i="13"/>
  <c r="U44" i="11"/>
  <c r="U44" i="12"/>
  <c r="U44" i="15"/>
  <c r="U44" i="14"/>
  <c r="W52" i="10"/>
  <c r="W52" i="27"/>
  <c r="W52" i="26"/>
  <c r="W52" i="23"/>
  <c r="W52" i="24"/>
  <c r="W52" i="25"/>
  <c r="W52" i="22"/>
  <c r="W52" i="21"/>
  <c r="W52" i="20"/>
  <c r="W52" i="19"/>
  <c r="W52" i="17"/>
  <c r="W52" i="18"/>
  <c r="W52" i="16"/>
  <c r="W52" i="15"/>
  <c r="W52" i="12"/>
  <c r="W52" i="11"/>
  <c r="W52" i="14"/>
  <c r="W52" i="13"/>
  <c r="U48" i="27"/>
  <c r="U48" i="26"/>
  <c r="U48" i="23"/>
  <c r="U48" i="24"/>
  <c r="U48" i="25"/>
  <c r="U48" i="21"/>
  <c r="U48" i="22"/>
  <c r="U48" i="20"/>
  <c r="U48" i="18"/>
  <c r="U48" i="16"/>
  <c r="U48" i="19"/>
  <c r="U48" i="17"/>
  <c r="U48" i="15"/>
  <c r="U48" i="13"/>
  <c r="U48" i="11"/>
  <c r="U48" i="12"/>
  <c r="U48" i="14"/>
  <c r="W55" i="10"/>
  <c r="W55" i="27"/>
  <c r="W55" i="26"/>
  <c r="W55" i="25"/>
  <c r="W55" i="23"/>
  <c r="W55" i="24"/>
  <c r="W55" i="19"/>
  <c r="W55" i="22"/>
  <c r="W55" i="21"/>
  <c r="W55" i="20"/>
  <c r="W55" i="18"/>
  <c r="W55" i="16"/>
  <c r="W55" i="17"/>
  <c r="W55" i="13"/>
  <c r="W55" i="15"/>
  <c r="W55" i="12"/>
  <c r="W55" i="11"/>
  <c r="W55" i="14"/>
  <c r="U58" i="26"/>
  <c r="U58" i="27"/>
  <c r="U58" i="24"/>
  <c r="U58" i="25"/>
  <c r="U58" i="23"/>
  <c r="U58" i="20"/>
  <c r="U58" i="22"/>
  <c r="U58" i="21"/>
  <c r="U58" i="17"/>
  <c r="U58" i="19"/>
  <c r="U58" i="18"/>
  <c r="U58" i="16"/>
  <c r="U58" i="11"/>
  <c r="U58" i="14"/>
  <c r="U58" i="15"/>
  <c r="U58" i="13"/>
  <c r="U58" i="12"/>
  <c r="U43" i="10"/>
  <c r="U43" i="27"/>
  <c r="U43" i="25"/>
  <c r="U43" i="26"/>
  <c r="U43" i="23"/>
  <c r="U43" i="24"/>
  <c r="U43" i="21"/>
  <c r="U43" i="20"/>
  <c r="U43" i="22"/>
  <c r="U43" i="19"/>
  <c r="U43" i="18"/>
  <c r="U43" i="17"/>
  <c r="U43" i="15"/>
  <c r="U43" i="14"/>
  <c r="U43" i="13"/>
  <c r="U43" i="12"/>
  <c r="U43" i="16"/>
  <c r="U43" i="11"/>
  <c r="U56" i="27"/>
  <c r="U56" i="26"/>
  <c r="U56" i="25"/>
  <c r="U56" i="23"/>
  <c r="U56" i="24"/>
  <c r="U56" i="19"/>
  <c r="U56" i="22"/>
  <c r="U56" i="21"/>
  <c r="U56" i="20"/>
  <c r="U56" i="18"/>
  <c r="U56" i="16"/>
  <c r="U56" i="17"/>
  <c r="U56" i="13"/>
  <c r="U56" i="12"/>
  <c r="U56" i="15"/>
  <c r="U56" i="11"/>
  <c r="U56" i="14"/>
  <c r="W46" i="26"/>
  <c r="W46" i="23"/>
  <c r="W46" i="21"/>
  <c r="W46" i="15"/>
  <c r="W46" i="13"/>
  <c r="W46" i="16"/>
  <c r="W46" i="11"/>
  <c r="U55" i="26"/>
  <c r="U55" i="27"/>
  <c r="U55" i="25"/>
  <c r="U55" i="23"/>
  <c r="U55" i="24"/>
  <c r="U55" i="20"/>
  <c r="U55" i="19"/>
  <c r="U55" i="22"/>
  <c r="U55" i="21"/>
  <c r="U55" i="18"/>
  <c r="U55" i="17"/>
  <c r="U55" i="15"/>
  <c r="U55" i="16"/>
  <c r="U55" i="14"/>
  <c r="U55" i="13"/>
  <c r="U55" i="12"/>
  <c r="U55" i="11"/>
  <c r="U40" i="2"/>
  <c r="W40" i="2" s="1"/>
  <c r="P39" i="10"/>
  <c r="I71" i="2"/>
  <c r="U51" i="9"/>
  <c r="U51" i="10"/>
  <c r="U45" i="9"/>
  <c r="U45" i="10"/>
  <c r="U57" i="9"/>
  <c r="U57" i="10"/>
  <c r="U50" i="9"/>
  <c r="U50" i="10"/>
  <c r="U47" i="9"/>
  <c r="U47" i="10"/>
  <c r="U48" i="9"/>
  <c r="U48" i="10"/>
  <c r="U53" i="9"/>
  <c r="U53" i="10"/>
  <c r="U46" i="9"/>
  <c r="U46" i="10"/>
  <c r="U55" i="9"/>
  <c r="U55" i="10"/>
  <c r="U49" i="9"/>
  <c r="U49" i="10"/>
  <c r="U52" i="9"/>
  <c r="U52" i="10"/>
  <c r="U58" i="9"/>
  <c r="U58" i="10"/>
  <c r="U54" i="9"/>
  <c r="U54" i="10"/>
  <c r="U56" i="9"/>
  <c r="U56" i="10"/>
  <c r="AC41" i="2"/>
  <c r="P41" i="9"/>
  <c r="P41" i="10"/>
  <c r="I71" i="10" s="1"/>
  <c r="AC39" i="2"/>
  <c r="P39" i="9"/>
  <c r="AC40" i="2"/>
  <c r="P40" i="9"/>
  <c r="I71" i="9" s="1"/>
  <c r="W47" i="9"/>
  <c r="W44" i="2"/>
  <c r="U44" i="9"/>
  <c r="AD52" i="2"/>
  <c r="W52" i="9"/>
  <c r="W43" i="2"/>
  <c r="U43" i="9"/>
  <c r="AD53" i="2"/>
  <c r="W53" i="9"/>
  <c r="AD46" i="2"/>
  <c r="W46" i="9"/>
  <c r="AD49" i="2"/>
  <c r="W49" i="9"/>
  <c r="AD54" i="2"/>
  <c r="W54" i="9"/>
  <c r="AD51" i="2"/>
  <c r="W51" i="9"/>
  <c r="AD48" i="2"/>
  <c r="W48" i="9"/>
  <c r="AD56" i="2"/>
  <c r="W56" i="9"/>
  <c r="AD45" i="2"/>
  <c r="W45" i="9"/>
  <c r="AD57" i="2"/>
  <c r="W57" i="9"/>
  <c r="AD58" i="2"/>
  <c r="W58" i="9"/>
  <c r="W42" i="2"/>
  <c r="U42" i="9"/>
  <c r="AD50" i="2"/>
  <c r="W50" i="9"/>
  <c r="AD55" i="2"/>
  <c r="W55" i="9"/>
  <c r="K131" i="2"/>
  <c r="K75" i="2"/>
  <c r="I104" i="2"/>
  <c r="I75" i="2"/>
  <c r="K132" i="2"/>
  <c r="I131" i="2"/>
  <c r="I136" i="2" s="1"/>
  <c r="K76" i="2"/>
  <c r="K104" i="2"/>
  <c r="K59" i="2"/>
  <c r="K39" i="2" s="1"/>
  <c r="M59" i="2"/>
  <c r="W39" i="2" l="1"/>
  <c r="W39" i="23" s="1"/>
  <c r="AD47" i="2"/>
  <c r="AD47" i="24" s="1"/>
  <c r="W46" i="19"/>
  <c r="W46" i="10"/>
  <c r="W41" i="2"/>
  <c r="W41" i="24" s="1"/>
  <c r="W47" i="19"/>
  <c r="W47" i="18"/>
  <c r="W47" i="11"/>
  <c r="W47" i="23"/>
  <c r="W47" i="12"/>
  <c r="W47" i="21"/>
  <c r="U41" i="9"/>
  <c r="W46" i="14"/>
  <c r="W46" i="24"/>
  <c r="W47" i="14"/>
  <c r="W47" i="16"/>
  <c r="W47" i="26"/>
  <c r="W47" i="13"/>
  <c r="W47" i="22"/>
  <c r="W47" i="27"/>
  <c r="U39" i="10"/>
  <c r="W46" i="12"/>
  <c r="W46" i="17"/>
  <c r="W46" i="22"/>
  <c r="W46" i="25"/>
  <c r="W46" i="18"/>
  <c r="W46" i="20"/>
  <c r="W47" i="24"/>
  <c r="U41" i="14"/>
  <c r="U41" i="26"/>
  <c r="U41" i="16"/>
  <c r="U41" i="27"/>
  <c r="U39" i="12"/>
  <c r="U39" i="23"/>
  <c r="U41" i="15"/>
  <c r="U41" i="22"/>
  <c r="U41" i="21"/>
  <c r="U39" i="18"/>
  <c r="W47" i="15"/>
  <c r="W47" i="17"/>
  <c r="W47" i="20"/>
  <c r="W47" i="25"/>
  <c r="U41" i="12"/>
  <c r="U41" i="18"/>
  <c r="U41" i="25"/>
  <c r="U41" i="13"/>
  <c r="U41" i="19"/>
  <c r="U41" i="23"/>
  <c r="U39" i="13"/>
  <c r="U39" i="19"/>
  <c r="U39" i="26"/>
  <c r="U39" i="14"/>
  <c r="U39" i="21"/>
  <c r="U39" i="25"/>
  <c r="U39" i="11"/>
  <c r="U39" i="16"/>
  <c r="U39" i="22"/>
  <c r="U39" i="27"/>
  <c r="M59" i="22"/>
  <c r="M59" i="20"/>
  <c r="M59" i="19"/>
  <c r="M59" i="17"/>
  <c r="M59" i="26"/>
  <c r="M59" i="24"/>
  <c r="M59" i="16"/>
  <c r="M59" i="14"/>
  <c r="M59" i="23"/>
  <c r="M59" i="21"/>
  <c r="M59" i="15"/>
  <c r="M59" i="13"/>
  <c r="M59" i="27"/>
  <c r="M59" i="25"/>
  <c r="M59" i="18"/>
  <c r="M59" i="12"/>
  <c r="M59" i="11"/>
  <c r="M49" i="2"/>
  <c r="M48" i="2"/>
  <c r="M58" i="2"/>
  <c r="M55" i="2"/>
  <c r="M47" i="2"/>
  <c r="M44" i="2"/>
  <c r="M45" i="2"/>
  <c r="M57" i="2"/>
  <c r="M56" i="2"/>
  <c r="M52" i="2"/>
  <c r="M51" i="2"/>
  <c r="M53" i="2"/>
  <c r="M50" i="2"/>
  <c r="M54" i="2"/>
  <c r="M46" i="2"/>
  <c r="M43" i="2"/>
  <c r="K59" i="27"/>
  <c r="K59" i="23"/>
  <c r="K59" i="16"/>
  <c r="K59" i="11"/>
  <c r="K59" i="24"/>
  <c r="K59" i="17"/>
  <c r="K59" i="13"/>
  <c r="K59" i="25"/>
  <c r="K59" i="21"/>
  <c r="K59" i="20"/>
  <c r="K59" i="26"/>
  <c r="K59" i="22"/>
  <c r="K59" i="19"/>
  <c r="K59" i="18"/>
  <c r="K59" i="15"/>
  <c r="K59" i="14"/>
  <c r="K59" i="12"/>
  <c r="K57" i="2"/>
  <c r="K58" i="2"/>
  <c r="K51" i="2"/>
  <c r="K48" i="2"/>
  <c r="K46" i="2"/>
  <c r="K50" i="2"/>
  <c r="K49" i="2"/>
  <c r="K45" i="2"/>
  <c r="K43" i="2"/>
  <c r="K56" i="2"/>
  <c r="K55" i="2"/>
  <c r="K54" i="2"/>
  <c r="K53" i="2"/>
  <c r="K52" i="2"/>
  <c r="K47" i="2"/>
  <c r="K44" i="2"/>
  <c r="AC58" i="19"/>
  <c r="AC58" i="17"/>
  <c r="AC58" i="16"/>
  <c r="AC58" i="15"/>
  <c r="AC58" i="27"/>
  <c r="AC58" i="26"/>
  <c r="AC58" i="25"/>
  <c r="AC58" i="24"/>
  <c r="AC58" i="23"/>
  <c r="AC58" i="22"/>
  <c r="AC58" i="21"/>
  <c r="AC58" i="18"/>
  <c r="AC58" i="14"/>
  <c r="AC58" i="11"/>
  <c r="AC58" i="13"/>
  <c r="AC58" i="20"/>
  <c r="AC58" i="12"/>
  <c r="AC58" i="10"/>
  <c r="AC58" i="9"/>
  <c r="AC57" i="26"/>
  <c r="AC57" i="22"/>
  <c r="AC57" i="18"/>
  <c r="AC57" i="17"/>
  <c r="AC57" i="14"/>
  <c r="AC57" i="13"/>
  <c r="AC57" i="12"/>
  <c r="AC57" i="25"/>
  <c r="AC57" i="21"/>
  <c r="AC57" i="16"/>
  <c r="AC57" i="24"/>
  <c r="AC57" i="19"/>
  <c r="AC57" i="15"/>
  <c r="AC57" i="27"/>
  <c r="AC57" i="23"/>
  <c r="AC57" i="20"/>
  <c r="AC57" i="11"/>
  <c r="AC57" i="10"/>
  <c r="AC57" i="9"/>
  <c r="AC56" i="16"/>
  <c r="AC56" i="26"/>
  <c r="AC56" i="24"/>
  <c r="AC56" i="22"/>
  <c r="AC56" i="18"/>
  <c r="AC56" i="14"/>
  <c r="AC56" i="20"/>
  <c r="AC56" i="19"/>
  <c r="AC56" i="17"/>
  <c r="AC56" i="15"/>
  <c r="AC56" i="13"/>
  <c r="AC56" i="11"/>
  <c r="AC56" i="27"/>
  <c r="AC56" i="25"/>
  <c r="AC56" i="23"/>
  <c r="AC56" i="21"/>
  <c r="AC56" i="12"/>
  <c r="AC56" i="10"/>
  <c r="AC56" i="9"/>
  <c r="AC55" i="24"/>
  <c r="AC55" i="17"/>
  <c r="AC55" i="13"/>
  <c r="AC55" i="25"/>
  <c r="AC55" i="21"/>
  <c r="AC55" i="20"/>
  <c r="AC55" i="26"/>
  <c r="AC55" i="22"/>
  <c r="AC55" i="19"/>
  <c r="AC55" i="18"/>
  <c r="AC55" i="15"/>
  <c r="AC55" i="14"/>
  <c r="AC55" i="12"/>
  <c r="AC55" i="27"/>
  <c r="AC55" i="23"/>
  <c r="AC55" i="16"/>
  <c r="AC55" i="11"/>
  <c r="AC55" i="10"/>
  <c r="AC55" i="9"/>
  <c r="AC54" i="20"/>
  <c r="AC54" i="12"/>
  <c r="AC54" i="11"/>
  <c r="AC54" i="19"/>
  <c r="AC54" i="17"/>
  <c r="AC54" i="16"/>
  <c r="AC54" i="15"/>
  <c r="AC54" i="13"/>
  <c r="AC54" i="27"/>
  <c r="AC54" i="26"/>
  <c r="AC54" i="25"/>
  <c r="AC54" i="24"/>
  <c r="AC54" i="23"/>
  <c r="AC54" i="22"/>
  <c r="AC54" i="21"/>
  <c r="AC54" i="18"/>
  <c r="AC54" i="14"/>
  <c r="AC54" i="9"/>
  <c r="AC54" i="10"/>
  <c r="AC53" i="26"/>
  <c r="AC53" i="22"/>
  <c r="AC53" i="18"/>
  <c r="AC53" i="17"/>
  <c r="AC53" i="14"/>
  <c r="AC53" i="13"/>
  <c r="AC53" i="12"/>
  <c r="AC53" i="25"/>
  <c r="AC53" i="21"/>
  <c r="AC53" i="16"/>
  <c r="AC53" i="24"/>
  <c r="AC53" i="19"/>
  <c r="AC53" i="15"/>
  <c r="AC53" i="27"/>
  <c r="AC53" i="23"/>
  <c r="AC53" i="20"/>
  <c r="AC53" i="11"/>
  <c r="AC53" i="10"/>
  <c r="AC53" i="9"/>
  <c r="AC52" i="16"/>
  <c r="AC52" i="26"/>
  <c r="AC52" i="24"/>
  <c r="AC52" i="22"/>
  <c r="AC52" i="18"/>
  <c r="AC52" i="14"/>
  <c r="AC52" i="20"/>
  <c r="AC52" i="19"/>
  <c r="AC52" i="17"/>
  <c r="AC52" i="15"/>
  <c r="AC52" i="13"/>
  <c r="AC52" i="27"/>
  <c r="AC52" i="25"/>
  <c r="AC52" i="23"/>
  <c r="AC52" i="21"/>
  <c r="AC52" i="12"/>
  <c r="AC52" i="11"/>
  <c r="AC52" i="10"/>
  <c r="AC52" i="9"/>
  <c r="AC51" i="24"/>
  <c r="AC51" i="17"/>
  <c r="AC51" i="13"/>
  <c r="AC51" i="25"/>
  <c r="AC51" i="21"/>
  <c r="AC51" i="20"/>
  <c r="AC51" i="26"/>
  <c r="AC51" i="22"/>
  <c r="AC51" i="19"/>
  <c r="AC51" i="18"/>
  <c r="AC51" i="15"/>
  <c r="AC51" i="14"/>
  <c r="AC51" i="12"/>
  <c r="AC51" i="11"/>
  <c r="AC51" i="27"/>
  <c r="AC51" i="23"/>
  <c r="AC51" i="16"/>
  <c r="AC51" i="10"/>
  <c r="AC51" i="9"/>
  <c r="AC50" i="20"/>
  <c r="AC50" i="12"/>
  <c r="AC50" i="19"/>
  <c r="AC50" i="17"/>
  <c r="AC50" i="16"/>
  <c r="AC50" i="15"/>
  <c r="AC50" i="13"/>
  <c r="AC50" i="11"/>
  <c r="AC50" i="27"/>
  <c r="AC50" i="26"/>
  <c r="AC50" i="25"/>
  <c r="AC50" i="24"/>
  <c r="AC50" i="23"/>
  <c r="AC50" i="22"/>
  <c r="AC50" i="21"/>
  <c r="AC50" i="18"/>
  <c r="AC50" i="14"/>
  <c r="AC50" i="10"/>
  <c r="AC50" i="9"/>
  <c r="AC49" i="26"/>
  <c r="AC49" i="22"/>
  <c r="AC49" i="18"/>
  <c r="AC49" i="17"/>
  <c r="AC49" i="14"/>
  <c r="AC49" i="25"/>
  <c r="AC49" i="21"/>
  <c r="AC49" i="16"/>
  <c r="AC49" i="24"/>
  <c r="AC49" i="19"/>
  <c r="AC49" i="15"/>
  <c r="AC49" i="27"/>
  <c r="AC49" i="23"/>
  <c r="AC49" i="20"/>
  <c r="AC49" i="11"/>
  <c r="AC49" i="13"/>
  <c r="AC49" i="12"/>
  <c r="AC49" i="10"/>
  <c r="AC49" i="9"/>
  <c r="AC48" i="16"/>
  <c r="AC48" i="14"/>
  <c r="AC48" i="26"/>
  <c r="AC48" i="24"/>
  <c r="AC48" i="22"/>
  <c r="AC48" i="18"/>
  <c r="AC48" i="11"/>
  <c r="AC48" i="20"/>
  <c r="AC48" i="19"/>
  <c r="AC48" i="17"/>
  <c r="AC48" i="15"/>
  <c r="AC48" i="13"/>
  <c r="AC48" i="27"/>
  <c r="AC48" i="25"/>
  <c r="AC48" i="23"/>
  <c r="AC48" i="21"/>
  <c r="AC48" i="12"/>
  <c r="AC48" i="10"/>
  <c r="AC48" i="9"/>
  <c r="AC47" i="24"/>
  <c r="AC47" i="17"/>
  <c r="AC47" i="13"/>
  <c r="AC47" i="25"/>
  <c r="AC47" i="21"/>
  <c r="AC47" i="26"/>
  <c r="AC47" i="22"/>
  <c r="AC47" i="19"/>
  <c r="AC47" i="18"/>
  <c r="AC47" i="15"/>
  <c r="AC47" i="14"/>
  <c r="AC47" i="12"/>
  <c r="AC47" i="27"/>
  <c r="AC47" i="23"/>
  <c r="AC47" i="16"/>
  <c r="AC47" i="11"/>
  <c r="AC47" i="20"/>
  <c r="AC47" i="9"/>
  <c r="AC47" i="10"/>
  <c r="AC46" i="20"/>
  <c r="AC46" i="12"/>
  <c r="AC46" i="19"/>
  <c r="AC46" i="17"/>
  <c r="AC46" i="16"/>
  <c r="AC46" i="15"/>
  <c r="AC46" i="13"/>
  <c r="AC46" i="27"/>
  <c r="AC46" i="26"/>
  <c r="AC46" i="25"/>
  <c r="AC46" i="24"/>
  <c r="AC46" i="23"/>
  <c r="AC46" i="22"/>
  <c r="AC46" i="21"/>
  <c r="AC46" i="18"/>
  <c r="AC46" i="14"/>
  <c r="AC46" i="11"/>
  <c r="AC46" i="9"/>
  <c r="AC46" i="10"/>
  <c r="AC45" i="26"/>
  <c r="AC45" i="22"/>
  <c r="AC45" i="18"/>
  <c r="AC45" i="17"/>
  <c r="AC45" i="14"/>
  <c r="AC45" i="13"/>
  <c r="AC45" i="12"/>
  <c r="AC45" i="25"/>
  <c r="AC45" i="21"/>
  <c r="AC45" i="16"/>
  <c r="AC45" i="24"/>
  <c r="AC45" i="19"/>
  <c r="AC45" i="15"/>
  <c r="AC45" i="27"/>
  <c r="AC45" i="23"/>
  <c r="AC45" i="20"/>
  <c r="AC45" i="11"/>
  <c r="AC45" i="10"/>
  <c r="AC45" i="9"/>
  <c r="AC44" i="16"/>
  <c r="AC44" i="26"/>
  <c r="AC44" i="24"/>
  <c r="AC44" i="22"/>
  <c r="AC44" i="18"/>
  <c r="AC44" i="14"/>
  <c r="AC44" i="20"/>
  <c r="AC44" i="19"/>
  <c r="AC44" i="17"/>
  <c r="AC44" i="15"/>
  <c r="AC44" i="13"/>
  <c r="AC44" i="27"/>
  <c r="AC44" i="25"/>
  <c r="AC44" i="23"/>
  <c r="AC44" i="21"/>
  <c r="AC44" i="12"/>
  <c r="AC44" i="11"/>
  <c r="AC44" i="10"/>
  <c r="AC44" i="9"/>
  <c r="AC43" i="24"/>
  <c r="AC43" i="17"/>
  <c r="AC43" i="13"/>
  <c r="AC43" i="25"/>
  <c r="AC43" i="21"/>
  <c r="AC43" i="20"/>
  <c r="AC43" i="26"/>
  <c r="AC43" i="22"/>
  <c r="AC43" i="19"/>
  <c r="AC43" i="18"/>
  <c r="AC43" i="15"/>
  <c r="AC43" i="14"/>
  <c r="AC43" i="12"/>
  <c r="AC43" i="27"/>
  <c r="AC43" i="23"/>
  <c r="AC43" i="16"/>
  <c r="AC43" i="11"/>
  <c r="AC43" i="10"/>
  <c r="AC43" i="9"/>
  <c r="AC42" i="20"/>
  <c r="AC42" i="12"/>
  <c r="AC42" i="19"/>
  <c r="AC42" i="17"/>
  <c r="AC42" i="16"/>
  <c r="AC42" i="15"/>
  <c r="AC42" i="13"/>
  <c r="AC42" i="27"/>
  <c r="AC42" i="26"/>
  <c r="AC42" i="25"/>
  <c r="AC42" i="24"/>
  <c r="AC42" i="23"/>
  <c r="AC42" i="22"/>
  <c r="AC42" i="21"/>
  <c r="AC42" i="18"/>
  <c r="AC42" i="14"/>
  <c r="AC42" i="11"/>
  <c r="AC42" i="10"/>
  <c r="AC42" i="9"/>
  <c r="U41" i="11"/>
  <c r="U41" i="17"/>
  <c r="U41" i="20"/>
  <c r="U41" i="24"/>
  <c r="AC41" i="26"/>
  <c r="AC41" i="22"/>
  <c r="AC41" i="18"/>
  <c r="AC41" i="17"/>
  <c r="AC41" i="14"/>
  <c r="AC41" i="13"/>
  <c r="AC41" i="12"/>
  <c r="AC41" i="25"/>
  <c r="AC41" i="21"/>
  <c r="AC41" i="16"/>
  <c r="AC41" i="24"/>
  <c r="AC41" i="19"/>
  <c r="AC41" i="15"/>
  <c r="AC41" i="27"/>
  <c r="AC41" i="23"/>
  <c r="AC41" i="20"/>
  <c r="AC41" i="11"/>
  <c r="AC40" i="10"/>
  <c r="AC40" i="27"/>
  <c r="AC40" i="25"/>
  <c r="AC40" i="23"/>
  <c r="AC40" i="21"/>
  <c r="AC40" i="11"/>
  <c r="AC40" i="16"/>
  <c r="AC40" i="26"/>
  <c r="AC40" i="24"/>
  <c r="AC40" i="22"/>
  <c r="AC40" i="18"/>
  <c r="AC40" i="14"/>
  <c r="AC40" i="20"/>
  <c r="AC40" i="19"/>
  <c r="AC40" i="17"/>
  <c r="AC40" i="15"/>
  <c r="AC40" i="13"/>
  <c r="AC40" i="12"/>
  <c r="AC39" i="12"/>
  <c r="AC39" i="19"/>
  <c r="AC39" i="17"/>
  <c r="AC39" i="16"/>
  <c r="AC39" i="15"/>
  <c r="AC39" i="13"/>
  <c r="AC39" i="11"/>
  <c r="AC39" i="27"/>
  <c r="AC39" i="26"/>
  <c r="AC39" i="25"/>
  <c r="AC39" i="24"/>
  <c r="AC39" i="23"/>
  <c r="AC39" i="22"/>
  <c r="AC39" i="21"/>
  <c r="AC39" i="18"/>
  <c r="AC39" i="14"/>
  <c r="AC39" i="20"/>
  <c r="U39" i="9"/>
  <c r="U39" i="15"/>
  <c r="U39" i="17"/>
  <c r="U39" i="20"/>
  <c r="W39" i="25"/>
  <c r="W39" i="26"/>
  <c r="W39" i="20"/>
  <c r="W39" i="17"/>
  <c r="W39" i="16"/>
  <c r="W39" i="11"/>
  <c r="AD58" i="26"/>
  <c r="AD58" i="27"/>
  <c r="AD58" i="25"/>
  <c r="AD58" i="23"/>
  <c r="AD58" i="24"/>
  <c r="AD58" i="20"/>
  <c r="AD58" i="22"/>
  <c r="AD58" i="19"/>
  <c r="AD58" i="21"/>
  <c r="AD58" i="18"/>
  <c r="AD58" i="17"/>
  <c r="AD58" i="15"/>
  <c r="AD58" i="16"/>
  <c r="AD58" i="14"/>
  <c r="AD58" i="13"/>
  <c r="AD58" i="12"/>
  <c r="AD58" i="11"/>
  <c r="AD48" i="26"/>
  <c r="AD48" i="27"/>
  <c r="AD48" i="25"/>
  <c r="AD48" i="23"/>
  <c r="AD48" i="24"/>
  <c r="AD48" i="20"/>
  <c r="AD48" i="22"/>
  <c r="AD48" i="21"/>
  <c r="AD48" i="18"/>
  <c r="AD48" i="19"/>
  <c r="AD48" i="17"/>
  <c r="AD48" i="15"/>
  <c r="AD48" i="16"/>
  <c r="AD48" i="14"/>
  <c r="AD48" i="13"/>
  <c r="AD48" i="12"/>
  <c r="AD48" i="11"/>
  <c r="AD52" i="26"/>
  <c r="AD52" i="27"/>
  <c r="AD52" i="25"/>
  <c r="AD52" i="23"/>
  <c r="AD52" i="24"/>
  <c r="AD52" i="20"/>
  <c r="AD52" i="22"/>
  <c r="AD52" i="21"/>
  <c r="AD52" i="19"/>
  <c r="AD52" i="18"/>
  <c r="AD52" i="17"/>
  <c r="AD52" i="15"/>
  <c r="AD52" i="14"/>
  <c r="AD52" i="13"/>
  <c r="AD52" i="16"/>
  <c r="AD52" i="12"/>
  <c r="AD52" i="11"/>
  <c r="AD55" i="26"/>
  <c r="AD55" i="27"/>
  <c r="AD55" i="24"/>
  <c r="AD55" i="25"/>
  <c r="AD55" i="23"/>
  <c r="AD55" i="21"/>
  <c r="AD55" i="20"/>
  <c r="AD55" i="22"/>
  <c r="AD55" i="17"/>
  <c r="AD55" i="18"/>
  <c r="AD55" i="16"/>
  <c r="AD55" i="19"/>
  <c r="AD55" i="14"/>
  <c r="AD55" i="13"/>
  <c r="AD55" i="15"/>
  <c r="AD55" i="12"/>
  <c r="AD55" i="11"/>
  <c r="W42" i="10"/>
  <c r="W42" i="27"/>
  <c r="W42" i="25"/>
  <c r="W42" i="26"/>
  <c r="W42" i="23"/>
  <c r="W42" i="24"/>
  <c r="W42" i="20"/>
  <c r="W42" i="22"/>
  <c r="W42" i="21"/>
  <c r="W42" i="18"/>
  <c r="W42" i="19"/>
  <c r="W42" i="17"/>
  <c r="W42" i="15"/>
  <c r="W42" i="14"/>
  <c r="W42" i="16"/>
  <c r="W42" i="13"/>
  <c r="W42" i="12"/>
  <c r="W42" i="11"/>
  <c r="AD57" i="27"/>
  <c r="AD57" i="26"/>
  <c r="AD57" i="23"/>
  <c r="AD57" i="24"/>
  <c r="AD57" i="25"/>
  <c r="AD57" i="21"/>
  <c r="AD57" i="19"/>
  <c r="AD57" i="22"/>
  <c r="AD57" i="20"/>
  <c r="AD57" i="18"/>
  <c r="AD57" i="16"/>
  <c r="AD57" i="17"/>
  <c r="AD57" i="15"/>
  <c r="AD57" i="13"/>
  <c r="AD57" i="12"/>
  <c r="AD57" i="11"/>
  <c r="AD57" i="14"/>
  <c r="AD56" i="26"/>
  <c r="AD56" i="27"/>
  <c r="AD56" i="25"/>
  <c r="AD56" i="23"/>
  <c r="AD56" i="24"/>
  <c r="AD56" i="21"/>
  <c r="AD56" i="20"/>
  <c r="AD56" i="19"/>
  <c r="AD56" i="22"/>
  <c r="AD56" i="18"/>
  <c r="AD56" i="17"/>
  <c r="AD56" i="15"/>
  <c r="AD56" i="14"/>
  <c r="AD56" i="16"/>
  <c r="AD56" i="13"/>
  <c r="AD56" i="12"/>
  <c r="AD56" i="11"/>
  <c r="AD51" i="26"/>
  <c r="AD51" i="27"/>
  <c r="AD51" i="24"/>
  <c r="AD51" i="25"/>
  <c r="AD51" i="23"/>
  <c r="AD51" i="20"/>
  <c r="AD51" i="22"/>
  <c r="AD51" i="21"/>
  <c r="AD51" i="19"/>
  <c r="AD51" i="17"/>
  <c r="AD51" i="18"/>
  <c r="AD51" i="16"/>
  <c r="AD51" i="14"/>
  <c r="AD51" i="15"/>
  <c r="AD51" i="13"/>
  <c r="AD51" i="12"/>
  <c r="AD51" i="11"/>
  <c r="AD49" i="27"/>
  <c r="AD49" i="26"/>
  <c r="AD49" i="25"/>
  <c r="AD49" i="23"/>
  <c r="AD49" i="24"/>
  <c r="AD49" i="19"/>
  <c r="AD49" i="22"/>
  <c r="AD49" i="21"/>
  <c r="AD49" i="20"/>
  <c r="AD49" i="18"/>
  <c r="AD49" i="16"/>
  <c r="AD49" i="17"/>
  <c r="AD49" i="13"/>
  <c r="AD49" i="11"/>
  <c r="AD49" i="12"/>
  <c r="AD49" i="15"/>
  <c r="AD49" i="14"/>
  <c r="AD46" i="27"/>
  <c r="AD46" i="25"/>
  <c r="AD46" i="23"/>
  <c r="AD46" i="24"/>
  <c r="AD46" i="26"/>
  <c r="AD46" i="22"/>
  <c r="AD46" i="21"/>
  <c r="AD46" i="20"/>
  <c r="AD46" i="19"/>
  <c r="AD46" i="17"/>
  <c r="AD46" i="18"/>
  <c r="AD46" i="16"/>
  <c r="AD46" i="12"/>
  <c r="AD46" i="15"/>
  <c r="AD46" i="11"/>
  <c r="AD46" i="14"/>
  <c r="AD46" i="13"/>
  <c r="W43" i="10"/>
  <c r="W43" i="27"/>
  <c r="W43" i="26"/>
  <c r="W43" i="25"/>
  <c r="W43" i="23"/>
  <c r="W43" i="24"/>
  <c r="W43" i="22"/>
  <c r="W43" i="21"/>
  <c r="W43" i="20"/>
  <c r="W43" i="19"/>
  <c r="W43" i="18"/>
  <c r="W43" i="16"/>
  <c r="W43" i="17"/>
  <c r="W43" i="13"/>
  <c r="W43" i="12"/>
  <c r="W43" i="11"/>
  <c r="W43" i="15"/>
  <c r="W43" i="14"/>
  <c r="W44" i="10"/>
  <c r="W44" i="27"/>
  <c r="W44" i="23"/>
  <c r="W44" i="25"/>
  <c r="W44" i="24"/>
  <c r="W44" i="26"/>
  <c r="W44" i="22"/>
  <c r="W44" i="21"/>
  <c r="W44" i="20"/>
  <c r="W44" i="19"/>
  <c r="W44" i="17"/>
  <c r="W44" i="18"/>
  <c r="W44" i="16"/>
  <c r="W44" i="12"/>
  <c r="W44" i="11"/>
  <c r="W44" i="15"/>
  <c r="W44" i="14"/>
  <c r="W44" i="13"/>
  <c r="U40" i="10"/>
  <c r="U40" i="27"/>
  <c r="U40" i="26"/>
  <c r="U40" i="23"/>
  <c r="U40" i="25"/>
  <c r="U40" i="24"/>
  <c r="U40" i="22"/>
  <c r="U40" i="21"/>
  <c r="U40" i="20"/>
  <c r="U40" i="19"/>
  <c r="U40" i="17"/>
  <c r="U40" i="18"/>
  <c r="U40" i="16"/>
  <c r="U40" i="12"/>
  <c r="U40" i="15"/>
  <c r="U40" i="14"/>
  <c r="U40" i="13"/>
  <c r="U40" i="11"/>
  <c r="AD54" i="26"/>
  <c r="AD54" i="27"/>
  <c r="AD54" i="23"/>
  <c r="AD54" i="24"/>
  <c r="AD54" i="25"/>
  <c r="AD54" i="22"/>
  <c r="AD54" i="21"/>
  <c r="AD54" i="20"/>
  <c r="AD54" i="19"/>
  <c r="AD54" i="17"/>
  <c r="AD54" i="18"/>
  <c r="AD54" i="16"/>
  <c r="AD54" i="12"/>
  <c r="AD54" i="14"/>
  <c r="AD54" i="15"/>
  <c r="AD54" i="13"/>
  <c r="AD54" i="11"/>
  <c r="W40" i="10"/>
  <c r="W40" i="27"/>
  <c r="W40" i="25"/>
  <c r="W40" i="24"/>
  <c r="W40" i="26"/>
  <c r="W40" i="23"/>
  <c r="W40" i="22"/>
  <c r="W40" i="21"/>
  <c r="W40" i="20"/>
  <c r="W40" i="17"/>
  <c r="W40" i="19"/>
  <c r="W40" i="18"/>
  <c r="W40" i="16"/>
  <c r="W40" i="15"/>
  <c r="W40" i="14"/>
  <c r="W40" i="13"/>
  <c r="W40" i="12"/>
  <c r="W40" i="11"/>
  <c r="AD50" i="27"/>
  <c r="AD50" i="23"/>
  <c r="AD50" i="26"/>
  <c r="AD50" i="25"/>
  <c r="AD50" i="24"/>
  <c r="AD50" i="22"/>
  <c r="AD50" i="21"/>
  <c r="AD50" i="20"/>
  <c r="AD50" i="19"/>
  <c r="AD50" i="17"/>
  <c r="AD50" i="18"/>
  <c r="AD50" i="16"/>
  <c r="AD50" i="12"/>
  <c r="AD50" i="15"/>
  <c r="AD50" i="14"/>
  <c r="AD50" i="13"/>
  <c r="AD50" i="11"/>
  <c r="AD45" i="27"/>
  <c r="AD45" i="26"/>
  <c r="AD45" i="25"/>
  <c r="AD45" i="23"/>
  <c r="AD45" i="24"/>
  <c r="AD45" i="22"/>
  <c r="AD45" i="21"/>
  <c r="AD45" i="20"/>
  <c r="AD45" i="18"/>
  <c r="AD45" i="16"/>
  <c r="AD45" i="19"/>
  <c r="AD45" i="17"/>
  <c r="AD45" i="13"/>
  <c r="AD45" i="15"/>
  <c r="AD45" i="12"/>
  <c r="AD45" i="11"/>
  <c r="AD45" i="14"/>
  <c r="AD53" i="27"/>
  <c r="AD53" i="26"/>
  <c r="AD53" i="23"/>
  <c r="AD53" i="25"/>
  <c r="AD53" i="24"/>
  <c r="AD53" i="19"/>
  <c r="AD53" i="22"/>
  <c r="AD53" i="21"/>
  <c r="AD53" i="20"/>
  <c r="AD53" i="18"/>
  <c r="AD53" i="16"/>
  <c r="AD53" i="17"/>
  <c r="AD53" i="13"/>
  <c r="AD53" i="12"/>
  <c r="AD53" i="11"/>
  <c r="AD53" i="15"/>
  <c r="AD53" i="14"/>
  <c r="AD47" i="26"/>
  <c r="AD47" i="27"/>
  <c r="AD47" i="25"/>
  <c r="AD47" i="23"/>
  <c r="AD47" i="22"/>
  <c r="AD47" i="20"/>
  <c r="AD47" i="17"/>
  <c r="AD47" i="18"/>
  <c r="AD47" i="19"/>
  <c r="AD47" i="14"/>
  <c r="AD47" i="13"/>
  <c r="AD47" i="16"/>
  <c r="AD47" i="11"/>
  <c r="K59" i="10"/>
  <c r="K59" i="9"/>
  <c r="M59" i="10"/>
  <c r="M59" i="9"/>
  <c r="U40" i="9"/>
  <c r="AC39" i="9"/>
  <c r="AC39" i="10"/>
  <c r="W39" i="9"/>
  <c r="AD58" i="9"/>
  <c r="AD58" i="10"/>
  <c r="AD45" i="9"/>
  <c r="AD45" i="10"/>
  <c r="AD53" i="9"/>
  <c r="AD53" i="10"/>
  <c r="AD55" i="9"/>
  <c r="AD55" i="10"/>
  <c r="AD57" i="9"/>
  <c r="AD57" i="10"/>
  <c r="AD56" i="9"/>
  <c r="AD56" i="10"/>
  <c r="AD51" i="9"/>
  <c r="AD51" i="10"/>
  <c r="AD49" i="9"/>
  <c r="AD49" i="10"/>
  <c r="AD46" i="9"/>
  <c r="AD46" i="10"/>
  <c r="AD52" i="9"/>
  <c r="AD52" i="10"/>
  <c r="AD47" i="9"/>
  <c r="AD47" i="10"/>
  <c r="AD54" i="9"/>
  <c r="AD54" i="10"/>
  <c r="AD50" i="9"/>
  <c r="AD50" i="10"/>
  <c r="AD48" i="9"/>
  <c r="AD48" i="10"/>
  <c r="AC41" i="9"/>
  <c r="AC41" i="10"/>
  <c r="AC40" i="9"/>
  <c r="AC59" i="2"/>
  <c r="AD42" i="2"/>
  <c r="W42" i="9"/>
  <c r="AD40" i="2"/>
  <c r="W40" i="9"/>
  <c r="AD44" i="2"/>
  <c r="W44" i="9"/>
  <c r="AD43" i="2"/>
  <c r="W43" i="9"/>
  <c r="M39" i="2"/>
  <c r="M42" i="2"/>
  <c r="M41" i="2"/>
  <c r="M40" i="2"/>
  <c r="K42" i="2"/>
  <c r="K40" i="2"/>
  <c r="K41" i="2"/>
  <c r="W39" i="10" l="1"/>
  <c r="W39" i="18"/>
  <c r="W39" i="14"/>
  <c r="W39" i="22"/>
  <c r="W39" i="27"/>
  <c r="AD47" i="12"/>
  <c r="AD47" i="15"/>
  <c r="AD47" i="21"/>
  <c r="W39" i="13"/>
  <c r="W39" i="19"/>
  <c r="W39" i="24"/>
  <c r="AD39" i="2"/>
  <c r="AD39" i="26" s="1"/>
  <c r="W41" i="15"/>
  <c r="W39" i="12"/>
  <c r="W39" i="15"/>
  <c r="W39" i="21"/>
  <c r="W41" i="20"/>
  <c r="W59" i="2"/>
  <c r="W59" i="15" s="1"/>
  <c r="W41" i="9"/>
  <c r="W41" i="10"/>
  <c r="W41" i="22"/>
  <c r="W41" i="16"/>
  <c r="W41" i="11"/>
  <c r="W41" i="25"/>
  <c r="W41" i="17"/>
  <c r="W41" i="23"/>
  <c r="W41" i="13"/>
  <c r="W41" i="12"/>
  <c r="W41" i="19"/>
  <c r="W41" i="26"/>
  <c r="W41" i="27"/>
  <c r="AD41" i="2"/>
  <c r="AD41" i="23" s="1"/>
  <c r="W41" i="14"/>
  <c r="W41" i="18"/>
  <c r="W41" i="21"/>
  <c r="M46" i="27"/>
  <c r="M46" i="25"/>
  <c r="M46" i="19"/>
  <c r="M46" i="15"/>
  <c r="M46" i="11"/>
  <c r="M46" i="26"/>
  <c r="M46" i="22"/>
  <c r="M46" i="17"/>
  <c r="M46" i="12"/>
  <c r="M46" i="23"/>
  <c r="M46" i="21"/>
  <c r="M46" i="18"/>
  <c r="M46" i="14"/>
  <c r="M46" i="24"/>
  <c r="M46" i="20"/>
  <c r="M46" i="16"/>
  <c r="M46" i="13"/>
  <c r="M46" i="10"/>
  <c r="M46" i="9"/>
  <c r="M51" i="23"/>
  <c r="M51" i="15"/>
  <c r="M51" i="24"/>
  <c r="M51" i="21"/>
  <c r="M51" i="19"/>
  <c r="M51" i="12"/>
  <c r="M51" i="9"/>
  <c r="M51" i="26"/>
  <c r="M51" i="17"/>
  <c r="M51" i="11"/>
  <c r="M51" i="10"/>
  <c r="M51" i="22"/>
  <c r="M51" i="13"/>
  <c r="M51" i="27"/>
  <c r="M51" i="18"/>
  <c r="M51" i="25"/>
  <c r="M51" i="16"/>
  <c r="M51" i="20"/>
  <c r="M51" i="14"/>
  <c r="M45" i="26"/>
  <c r="M45" i="16"/>
  <c r="M45" i="25"/>
  <c r="M45" i="22"/>
  <c r="M45" i="19"/>
  <c r="M45" i="27"/>
  <c r="M45" i="24"/>
  <c r="M45" i="18"/>
  <c r="M45" i="13"/>
  <c r="M45" i="11"/>
  <c r="M45" i="21"/>
  <c r="M45" i="15"/>
  <c r="M45" i="23"/>
  <c r="M45" i="14"/>
  <c r="M45" i="9"/>
  <c r="M45" i="20"/>
  <c r="M45" i="10"/>
  <c r="M45" i="17"/>
  <c r="M45" i="12"/>
  <c r="M58" i="27"/>
  <c r="M58" i="22"/>
  <c r="M58" i="17"/>
  <c r="M58" i="11"/>
  <c r="M58" i="10"/>
  <c r="M58" i="23"/>
  <c r="M58" i="21"/>
  <c r="M58" i="18"/>
  <c r="M58" i="14"/>
  <c r="M58" i="24"/>
  <c r="M58" i="20"/>
  <c r="M58" i="16"/>
  <c r="M58" i="15"/>
  <c r="M58" i="26"/>
  <c r="M58" i="25"/>
  <c r="M58" i="19"/>
  <c r="M58" i="12"/>
  <c r="M58" i="13"/>
  <c r="M58" i="9"/>
  <c r="M54" i="25"/>
  <c r="M54" i="20"/>
  <c r="M54" i="16"/>
  <c r="M54" i="14"/>
  <c r="M54" i="26"/>
  <c r="M54" i="24"/>
  <c r="M54" i="19"/>
  <c r="M54" i="12"/>
  <c r="M54" i="13"/>
  <c r="M54" i="27"/>
  <c r="M54" i="22"/>
  <c r="M54" i="17"/>
  <c r="M54" i="11"/>
  <c r="M54" i="23"/>
  <c r="M54" i="21"/>
  <c r="M54" i="18"/>
  <c r="M54" i="15"/>
  <c r="M54" i="10"/>
  <c r="M54" i="9"/>
  <c r="M52" i="26"/>
  <c r="M52" i="18"/>
  <c r="M52" i="11"/>
  <c r="M52" i="27"/>
  <c r="M52" i="20"/>
  <c r="M52" i="19"/>
  <c r="M52" i="14"/>
  <c r="M52" i="25"/>
  <c r="M52" i="22"/>
  <c r="M52" i="17"/>
  <c r="M52" i="13"/>
  <c r="M52" i="23"/>
  <c r="M52" i="21"/>
  <c r="M52" i="15"/>
  <c r="M52" i="12"/>
  <c r="M52" i="24"/>
  <c r="M52" i="16"/>
  <c r="M52" i="10"/>
  <c r="M52" i="9"/>
  <c r="M44" i="26"/>
  <c r="M44" i="17"/>
  <c r="M44" i="13"/>
  <c r="M44" i="23"/>
  <c r="M44" i="22"/>
  <c r="M44" i="15"/>
  <c r="M44" i="12"/>
  <c r="M44" i="27"/>
  <c r="M44" i="24"/>
  <c r="M44" i="19"/>
  <c r="M44" i="16"/>
  <c r="M44" i="11"/>
  <c r="M44" i="25"/>
  <c r="M44" i="21"/>
  <c r="M44" i="18"/>
  <c r="M44" i="14"/>
  <c r="M44" i="20"/>
  <c r="M44" i="9"/>
  <c r="M44" i="10"/>
  <c r="M48" i="15"/>
  <c r="M48" i="26"/>
  <c r="M48" i="24"/>
  <c r="M48" i="18"/>
  <c r="M48" i="14"/>
  <c r="M48" i="11"/>
  <c r="M48" i="27"/>
  <c r="M48" i="22"/>
  <c r="M48" i="19"/>
  <c r="M48" i="13"/>
  <c r="M48" i="25"/>
  <c r="M48" i="20"/>
  <c r="M48" i="17"/>
  <c r="M48" i="16"/>
  <c r="M48" i="9"/>
  <c r="M48" i="23"/>
  <c r="M48" i="21"/>
  <c r="M48" i="12"/>
  <c r="M48" i="10"/>
  <c r="M50" i="23"/>
  <c r="M50" i="21"/>
  <c r="M50" i="18"/>
  <c r="M50" i="11"/>
  <c r="M50" i="24"/>
  <c r="M50" i="20"/>
  <c r="M50" i="16"/>
  <c r="M50" i="14"/>
  <c r="M50" i="27"/>
  <c r="M50" i="26"/>
  <c r="M50" i="19"/>
  <c r="M50" i="12"/>
  <c r="M50" i="13"/>
  <c r="M50" i="25"/>
  <c r="M50" i="22"/>
  <c r="M50" i="17"/>
  <c r="M50" i="15"/>
  <c r="M50" i="9"/>
  <c r="M50" i="10"/>
  <c r="M56" i="27"/>
  <c r="M56" i="18"/>
  <c r="M56" i="10"/>
  <c r="M56" i="25"/>
  <c r="M56" i="19"/>
  <c r="M56" i="17"/>
  <c r="M56" i="12"/>
  <c r="M56" i="23"/>
  <c r="M56" i="22"/>
  <c r="M56" i="15"/>
  <c r="M56" i="16"/>
  <c r="M56" i="26"/>
  <c r="M56" i="24"/>
  <c r="M56" i="21"/>
  <c r="M56" i="14"/>
  <c r="M56" i="11"/>
  <c r="M56" i="9"/>
  <c r="M56" i="20"/>
  <c r="M56" i="13"/>
  <c r="M47" i="25"/>
  <c r="M47" i="11"/>
  <c r="M47" i="26"/>
  <c r="M47" i="23"/>
  <c r="M47" i="17"/>
  <c r="M47" i="14"/>
  <c r="M47" i="13"/>
  <c r="M47" i="9"/>
  <c r="M47" i="22"/>
  <c r="M47" i="15"/>
  <c r="M47" i="19"/>
  <c r="M47" i="27"/>
  <c r="M47" i="21"/>
  <c r="M47" i="20"/>
  <c r="M47" i="16"/>
  <c r="M47" i="10"/>
  <c r="M47" i="24"/>
  <c r="M47" i="18"/>
  <c r="M47" i="12"/>
  <c r="M49" i="23"/>
  <c r="M49" i="21"/>
  <c r="M49" i="17"/>
  <c r="M49" i="14"/>
  <c r="M49" i="27"/>
  <c r="M49" i="24"/>
  <c r="M49" i="20"/>
  <c r="M49" i="13"/>
  <c r="M49" i="11"/>
  <c r="M49" i="26"/>
  <c r="M49" i="22"/>
  <c r="M49" i="18"/>
  <c r="M49" i="12"/>
  <c r="M49" i="25"/>
  <c r="M49" i="19"/>
  <c r="M49" i="16"/>
  <c r="M49" i="15"/>
  <c r="M49" i="10"/>
  <c r="M49" i="9"/>
  <c r="M43" i="26"/>
  <c r="M43" i="23"/>
  <c r="M43" i="17"/>
  <c r="M43" i="11"/>
  <c r="M43" i="27"/>
  <c r="M43" i="22"/>
  <c r="M43" i="19"/>
  <c r="M43" i="13"/>
  <c r="M43" i="24"/>
  <c r="M43" i="21"/>
  <c r="M43" i="18"/>
  <c r="M43" i="15"/>
  <c r="M43" i="9"/>
  <c r="M43" i="25"/>
  <c r="M43" i="20"/>
  <c r="M43" i="16"/>
  <c r="M43" i="12"/>
  <c r="M43" i="10"/>
  <c r="M43" i="14"/>
  <c r="M53" i="21"/>
  <c r="M53" i="27"/>
  <c r="M53" i="20"/>
  <c r="M53" i="14"/>
  <c r="M53" i="26"/>
  <c r="M53" i="18"/>
  <c r="M53" i="24"/>
  <c r="M53" i="13"/>
  <c r="M53" i="19"/>
  <c r="M53" i="12"/>
  <c r="M53" i="15"/>
  <c r="M53" i="11"/>
  <c r="M53" i="17"/>
  <c r="M53" i="16"/>
  <c r="M53" i="25"/>
  <c r="M53" i="22"/>
  <c r="M53" i="10"/>
  <c r="M53" i="9"/>
  <c r="M53" i="23"/>
  <c r="M57" i="26"/>
  <c r="M57" i="19"/>
  <c r="M57" i="18"/>
  <c r="M57" i="13"/>
  <c r="M57" i="23"/>
  <c r="M57" i="22"/>
  <c r="M57" i="16"/>
  <c r="M57" i="12"/>
  <c r="M57" i="24"/>
  <c r="M57" i="21"/>
  <c r="M57" i="17"/>
  <c r="M57" i="11"/>
  <c r="M57" i="27"/>
  <c r="M57" i="25"/>
  <c r="M57" i="20"/>
  <c r="M57" i="15"/>
  <c r="M57" i="14"/>
  <c r="M57" i="9"/>
  <c r="M57" i="10"/>
  <c r="M55" i="24"/>
  <c r="M55" i="18"/>
  <c r="M55" i="25"/>
  <c r="M55" i="22"/>
  <c r="M55" i="16"/>
  <c r="M55" i="12"/>
  <c r="M55" i="26"/>
  <c r="M55" i="23"/>
  <c r="M55" i="17"/>
  <c r="M55" i="14"/>
  <c r="M55" i="27"/>
  <c r="M55" i="21"/>
  <c r="M55" i="19"/>
  <c r="M55" i="15"/>
  <c r="M55" i="20"/>
  <c r="M55" i="13"/>
  <c r="M55" i="11"/>
  <c r="M55" i="9"/>
  <c r="M55" i="10"/>
  <c r="K47" i="27"/>
  <c r="K47" i="26"/>
  <c r="K47" i="19"/>
  <c r="K47" i="12"/>
  <c r="K47" i="13"/>
  <c r="K47" i="25"/>
  <c r="K47" i="22"/>
  <c r="K47" i="17"/>
  <c r="K47" i="11"/>
  <c r="K47" i="9"/>
  <c r="K47" i="23"/>
  <c r="K47" i="21"/>
  <c r="K47" i="18"/>
  <c r="K47" i="15"/>
  <c r="K47" i="24"/>
  <c r="K47" i="20"/>
  <c r="K47" i="16"/>
  <c r="K47" i="14"/>
  <c r="K47" i="10"/>
  <c r="K55" i="23"/>
  <c r="K55" i="12"/>
  <c r="K55" i="26"/>
  <c r="K55" i="22"/>
  <c r="K55" i="16"/>
  <c r="K55" i="13"/>
  <c r="K55" i="9"/>
  <c r="K55" i="27"/>
  <c r="K55" i="20"/>
  <c r="K55" i="10"/>
  <c r="K55" i="25"/>
  <c r="K55" i="15"/>
  <c r="K55" i="19"/>
  <c r="K55" i="17"/>
  <c r="K55" i="24"/>
  <c r="K55" i="11"/>
  <c r="K55" i="21"/>
  <c r="K55" i="14"/>
  <c r="K55" i="18"/>
  <c r="K49" i="25"/>
  <c r="K49" i="26"/>
  <c r="K49" i="14"/>
  <c r="K49" i="23"/>
  <c r="K49" i="15"/>
  <c r="K49" i="20"/>
  <c r="K49" i="16"/>
  <c r="K49" i="21"/>
  <c r="K49" i="27"/>
  <c r="K49" i="9"/>
  <c r="K49" i="10"/>
  <c r="K49" i="11"/>
  <c r="K49" i="18"/>
  <c r="K49" i="12"/>
  <c r="K49" i="13"/>
  <c r="K49" i="19"/>
  <c r="K49" i="17"/>
  <c r="K49" i="24"/>
  <c r="K49" i="22"/>
  <c r="K51" i="19"/>
  <c r="K51" i="26"/>
  <c r="K51" i="21"/>
  <c r="K51" i="18"/>
  <c r="K51" i="25"/>
  <c r="K51" i="20"/>
  <c r="K51" i="16"/>
  <c r="K51" i="14"/>
  <c r="K51" i="27"/>
  <c r="K51" i="24"/>
  <c r="K51" i="12"/>
  <c r="K51" i="13"/>
  <c r="K51" i="23"/>
  <c r="K51" i="15"/>
  <c r="K51" i="22"/>
  <c r="K51" i="9"/>
  <c r="K51" i="10"/>
  <c r="K51" i="17"/>
  <c r="K51" i="11"/>
  <c r="K52" i="27"/>
  <c r="K52" i="11"/>
  <c r="K52" i="26"/>
  <c r="K52" i="12"/>
  <c r="K52" i="23"/>
  <c r="K52" i="19"/>
  <c r="K52" i="10"/>
  <c r="K52" i="9"/>
  <c r="K52" i="25"/>
  <c r="K52" i="24"/>
  <c r="K52" i="20"/>
  <c r="K52" i="13"/>
  <c r="K52" i="15"/>
  <c r="K52" i="16"/>
  <c r="K52" i="18"/>
  <c r="K52" i="14"/>
  <c r="K52" i="21"/>
  <c r="K52" i="22"/>
  <c r="K52" i="17"/>
  <c r="K56" i="20"/>
  <c r="K56" i="26"/>
  <c r="K56" i="23"/>
  <c r="K56" i="17"/>
  <c r="K56" i="11"/>
  <c r="K56" i="12"/>
  <c r="K56" i="27"/>
  <c r="K56" i="21"/>
  <c r="K56" i="18"/>
  <c r="K56" i="14"/>
  <c r="K56" i="24"/>
  <c r="K56" i="16"/>
  <c r="K56" i="13"/>
  <c r="K56" i="9"/>
  <c r="K56" i="25"/>
  <c r="K56" i="22"/>
  <c r="K56" i="10"/>
  <c r="K56" i="19"/>
  <c r="K56" i="15"/>
  <c r="K50" i="25"/>
  <c r="K50" i="22"/>
  <c r="K50" i="16"/>
  <c r="K50" i="15"/>
  <c r="K50" i="27"/>
  <c r="K50" i="24"/>
  <c r="K50" i="20"/>
  <c r="K50" i="13"/>
  <c r="K50" i="14"/>
  <c r="K50" i="26"/>
  <c r="K50" i="19"/>
  <c r="K50" i="18"/>
  <c r="K50" i="12"/>
  <c r="K50" i="9"/>
  <c r="K50" i="21"/>
  <c r="K50" i="17"/>
  <c r="K50" i="10"/>
  <c r="K50" i="11"/>
  <c r="K50" i="23"/>
  <c r="K58" i="22"/>
  <c r="K58" i="17"/>
  <c r="K58" i="11"/>
  <c r="K58" i="26"/>
  <c r="K58" i="21"/>
  <c r="K58" i="18"/>
  <c r="K58" i="13"/>
  <c r="K58" i="23"/>
  <c r="K58" i="19"/>
  <c r="K58" i="16"/>
  <c r="K58" i="12"/>
  <c r="K58" i="9"/>
  <c r="K58" i="24"/>
  <c r="K58" i="25"/>
  <c r="K58" i="20"/>
  <c r="K58" i="15"/>
  <c r="K58" i="10"/>
  <c r="K58" i="27"/>
  <c r="K58" i="14"/>
  <c r="K53" i="25"/>
  <c r="K53" i="21"/>
  <c r="K53" i="12"/>
  <c r="K53" i="26"/>
  <c r="K53" i="19"/>
  <c r="K53" i="11"/>
  <c r="K53" i="9"/>
  <c r="K53" i="23"/>
  <c r="K53" i="15"/>
  <c r="K53" i="14"/>
  <c r="K53" i="10"/>
  <c r="K53" i="24"/>
  <c r="K53" i="22"/>
  <c r="K53" i="20"/>
  <c r="K53" i="27"/>
  <c r="K53" i="16"/>
  <c r="K53" i="13"/>
  <c r="K53" i="17"/>
  <c r="K53" i="18"/>
  <c r="K43" i="26"/>
  <c r="K43" i="27"/>
  <c r="K43" i="22"/>
  <c r="K43" i="18"/>
  <c r="K43" i="13"/>
  <c r="K43" i="24"/>
  <c r="K43" i="19"/>
  <c r="K43" i="12"/>
  <c r="K43" i="25"/>
  <c r="K43" i="17"/>
  <c r="K43" i="11"/>
  <c r="K43" i="23"/>
  <c r="K43" i="21"/>
  <c r="K43" i="15"/>
  <c r="K43" i="9"/>
  <c r="K43" i="10"/>
  <c r="K43" i="14"/>
  <c r="K43" i="16"/>
  <c r="K43" i="20"/>
  <c r="K46" i="27"/>
  <c r="K46" i="25"/>
  <c r="K46" i="20"/>
  <c r="K46" i="11"/>
  <c r="K46" i="22"/>
  <c r="K46" i="19"/>
  <c r="K46" i="12"/>
  <c r="K46" i="26"/>
  <c r="K46" i="21"/>
  <c r="K46" i="17"/>
  <c r="K46" i="9"/>
  <c r="K46" i="23"/>
  <c r="K46" i="16"/>
  <c r="K46" i="15"/>
  <c r="K46" i="10"/>
  <c r="K46" i="14"/>
  <c r="K46" i="13"/>
  <c r="K46" i="18"/>
  <c r="K46" i="24"/>
  <c r="K57" i="25"/>
  <c r="K57" i="13"/>
  <c r="K57" i="26"/>
  <c r="K57" i="24"/>
  <c r="K57" i="22"/>
  <c r="K57" i="14"/>
  <c r="K57" i="11"/>
  <c r="K57" i="27"/>
  <c r="K57" i="21"/>
  <c r="K57" i="18"/>
  <c r="K57" i="16"/>
  <c r="K57" i="20"/>
  <c r="K57" i="17"/>
  <c r="K57" i="23"/>
  <c r="K57" i="10"/>
  <c r="K57" i="19"/>
  <c r="K57" i="15"/>
  <c r="K57" i="12"/>
  <c r="K57" i="9"/>
  <c r="K44" i="24"/>
  <c r="K44" i="21"/>
  <c r="K44" i="18"/>
  <c r="K44" i="9"/>
  <c r="K44" i="25"/>
  <c r="K44" i="20"/>
  <c r="K44" i="15"/>
  <c r="K44" i="13"/>
  <c r="K44" i="26"/>
  <c r="K44" i="23"/>
  <c r="K44" i="17"/>
  <c r="K44" i="11"/>
  <c r="K44" i="27"/>
  <c r="K44" i="22"/>
  <c r="K44" i="19"/>
  <c r="K44" i="16"/>
  <c r="K44" i="10"/>
  <c r="K44" i="14"/>
  <c r="K44" i="12"/>
  <c r="K54" i="21"/>
  <c r="K54" i="23"/>
  <c r="K54" i="22"/>
  <c r="K54" i="16"/>
  <c r="K54" i="11"/>
  <c r="K54" i="25"/>
  <c r="K54" i="17"/>
  <c r="K54" i="15"/>
  <c r="K54" i="24"/>
  <c r="K54" i="13"/>
  <c r="K54" i="19"/>
  <c r="K54" i="12"/>
  <c r="K54" i="10"/>
  <c r="K54" i="20"/>
  <c r="K54" i="14"/>
  <c r="K54" i="26"/>
  <c r="K54" i="18"/>
  <c r="K54" i="27"/>
  <c r="K54" i="9"/>
  <c r="K45" i="23"/>
  <c r="K45" i="27"/>
  <c r="K45" i="22"/>
  <c r="K45" i="13"/>
  <c r="K45" i="26"/>
  <c r="K45" i="18"/>
  <c r="K45" i="11"/>
  <c r="K45" i="19"/>
  <c r="K45" i="24"/>
  <c r="K45" i="14"/>
  <c r="K45" i="10"/>
  <c r="K45" i="9"/>
  <c r="K45" i="16"/>
  <c r="K45" i="17"/>
  <c r="K45" i="12"/>
  <c r="K45" i="20"/>
  <c r="K45" i="15"/>
  <c r="K45" i="25"/>
  <c r="K45" i="21"/>
  <c r="K48" i="26"/>
  <c r="K48" i="12"/>
  <c r="K48" i="10"/>
  <c r="K48" i="25"/>
  <c r="K48" i="20"/>
  <c r="K48" i="19"/>
  <c r="K48" i="13"/>
  <c r="K48" i="24"/>
  <c r="K48" i="21"/>
  <c r="K48" i="11"/>
  <c r="K48" i="16"/>
  <c r="K48" i="9"/>
  <c r="K48" i="23"/>
  <c r="K48" i="17"/>
  <c r="K48" i="15"/>
  <c r="K48" i="14"/>
  <c r="K48" i="27"/>
  <c r="K48" i="18"/>
  <c r="K48" i="22"/>
  <c r="AC59" i="12"/>
  <c r="AC59" i="19"/>
  <c r="AC59" i="17"/>
  <c r="AC59" i="16"/>
  <c r="AC59" i="15"/>
  <c r="AC59" i="13"/>
  <c r="AC59" i="11"/>
  <c r="AC59" i="27"/>
  <c r="AC59" i="26"/>
  <c r="AC59" i="25"/>
  <c r="AC59" i="24"/>
  <c r="AC59" i="23"/>
  <c r="AC59" i="22"/>
  <c r="AC59" i="21"/>
  <c r="AC59" i="18"/>
  <c r="AC59" i="14"/>
  <c r="AC59" i="20"/>
  <c r="M42" i="27"/>
  <c r="M42" i="23"/>
  <c r="M42" i="26"/>
  <c r="M42" i="24"/>
  <c r="M42" i="25"/>
  <c r="M42" i="22"/>
  <c r="M42" i="21"/>
  <c r="M42" i="20"/>
  <c r="M42" i="19"/>
  <c r="M42" i="17"/>
  <c r="M42" i="18"/>
  <c r="M42" i="16"/>
  <c r="M42" i="12"/>
  <c r="M42" i="14"/>
  <c r="M42" i="15"/>
  <c r="M42" i="13"/>
  <c r="M42" i="11"/>
  <c r="K39" i="27"/>
  <c r="K39" i="26"/>
  <c r="K39" i="24"/>
  <c r="K39" i="25"/>
  <c r="K39" i="21"/>
  <c r="K39" i="23"/>
  <c r="K39" i="22"/>
  <c r="K39" i="20"/>
  <c r="K39" i="18"/>
  <c r="K39" i="16"/>
  <c r="K39" i="19"/>
  <c r="K39" i="17"/>
  <c r="K39" i="15"/>
  <c r="K39" i="13"/>
  <c r="K39" i="12"/>
  <c r="K39" i="14"/>
  <c r="K39" i="11"/>
  <c r="AD43" i="26"/>
  <c r="AD43" i="27"/>
  <c r="AD43" i="24"/>
  <c r="AD43" i="25"/>
  <c r="AD43" i="23"/>
  <c r="AD43" i="22"/>
  <c r="AD43" i="21"/>
  <c r="AD43" i="20"/>
  <c r="AD43" i="17"/>
  <c r="AD43" i="19"/>
  <c r="AD43" i="18"/>
  <c r="AD43" i="15"/>
  <c r="AD43" i="16"/>
  <c r="AD43" i="14"/>
  <c r="AD43" i="13"/>
  <c r="AD43" i="12"/>
  <c r="AD43" i="11"/>
  <c r="K41" i="10"/>
  <c r="K41" i="26"/>
  <c r="K41" i="27"/>
  <c r="K41" i="25"/>
  <c r="K41" i="24"/>
  <c r="K41" i="23"/>
  <c r="K41" i="22"/>
  <c r="K41" i="21"/>
  <c r="K41" i="20"/>
  <c r="K41" i="17"/>
  <c r="K41" i="19"/>
  <c r="K41" i="18"/>
  <c r="K41" i="16"/>
  <c r="K41" i="15"/>
  <c r="K41" i="14"/>
  <c r="K41" i="13"/>
  <c r="K41" i="12"/>
  <c r="K41" i="11"/>
  <c r="M40" i="27"/>
  <c r="M40" i="26"/>
  <c r="M40" i="25"/>
  <c r="M40" i="24"/>
  <c r="M40" i="23"/>
  <c r="M40" i="22"/>
  <c r="M40" i="21"/>
  <c r="M40" i="20"/>
  <c r="M40" i="18"/>
  <c r="M40" i="16"/>
  <c r="M40" i="17"/>
  <c r="M40" i="19"/>
  <c r="M40" i="13"/>
  <c r="M40" i="11"/>
  <c r="M40" i="12"/>
  <c r="M40" i="15"/>
  <c r="M40" i="14"/>
  <c r="K40" i="10"/>
  <c r="K40" i="27"/>
  <c r="K40" i="25"/>
  <c r="K40" i="26"/>
  <c r="K40" i="23"/>
  <c r="K40" i="24"/>
  <c r="K40" i="20"/>
  <c r="K40" i="22"/>
  <c r="K40" i="21"/>
  <c r="K40" i="19"/>
  <c r="K40" i="18"/>
  <c r="K40" i="17"/>
  <c r="K40" i="15"/>
  <c r="K40" i="14"/>
  <c r="K40" i="16"/>
  <c r="K40" i="13"/>
  <c r="K40" i="12"/>
  <c r="K40" i="11"/>
  <c r="M41" i="27"/>
  <c r="M41" i="25"/>
  <c r="M41" i="26"/>
  <c r="M41" i="23"/>
  <c r="M41" i="24"/>
  <c r="M41" i="21"/>
  <c r="M41" i="20"/>
  <c r="M41" i="22"/>
  <c r="M41" i="19"/>
  <c r="M41" i="18"/>
  <c r="M41" i="17"/>
  <c r="M41" i="15"/>
  <c r="M41" i="16"/>
  <c r="M41" i="14"/>
  <c r="M41" i="13"/>
  <c r="M41" i="12"/>
  <c r="M41" i="11"/>
  <c r="AD40" i="27"/>
  <c r="AD40" i="26"/>
  <c r="AD40" i="25"/>
  <c r="AD40" i="24"/>
  <c r="AD40" i="23"/>
  <c r="AD40" i="22"/>
  <c r="AD40" i="21"/>
  <c r="AD40" i="20"/>
  <c r="AD40" i="17"/>
  <c r="AD40" i="19"/>
  <c r="AD40" i="18"/>
  <c r="AD40" i="11"/>
  <c r="AD40" i="16"/>
  <c r="AD40" i="15"/>
  <c r="AD40" i="14"/>
  <c r="AD40" i="13"/>
  <c r="AD40" i="12"/>
  <c r="K42" i="27"/>
  <c r="K42" i="26"/>
  <c r="K42" i="23"/>
  <c r="K42" i="24"/>
  <c r="K42" i="25"/>
  <c r="K42" i="21"/>
  <c r="K42" i="22"/>
  <c r="K42" i="20"/>
  <c r="K42" i="18"/>
  <c r="K42" i="16"/>
  <c r="K42" i="19"/>
  <c r="K42" i="17"/>
  <c r="K42" i="15"/>
  <c r="K42" i="13"/>
  <c r="K42" i="12"/>
  <c r="K42" i="14"/>
  <c r="K42" i="11"/>
  <c r="AD44" i="27"/>
  <c r="AD44" i="25"/>
  <c r="AD44" i="26"/>
  <c r="AD44" i="23"/>
  <c r="AD44" i="24"/>
  <c r="AD44" i="22"/>
  <c r="AD44" i="20"/>
  <c r="AD44" i="21"/>
  <c r="AD44" i="18"/>
  <c r="AD44" i="19"/>
  <c r="AD44" i="17"/>
  <c r="AD44" i="15"/>
  <c r="AD44" i="14"/>
  <c r="AD44" i="13"/>
  <c r="AD44" i="16"/>
  <c r="AD44" i="12"/>
  <c r="AD44" i="11"/>
  <c r="M39" i="27"/>
  <c r="M39" i="23"/>
  <c r="M39" i="24"/>
  <c r="M39" i="25"/>
  <c r="M39" i="26"/>
  <c r="M39" i="22"/>
  <c r="M39" i="21"/>
  <c r="M39" i="20"/>
  <c r="M39" i="19"/>
  <c r="M39" i="17"/>
  <c r="M39" i="18"/>
  <c r="M39" i="16"/>
  <c r="M39" i="12"/>
  <c r="M39" i="14"/>
  <c r="M39" i="15"/>
  <c r="M39" i="13"/>
  <c r="M39" i="11"/>
  <c r="AD42" i="27"/>
  <c r="AD42" i="23"/>
  <c r="AD42" i="24"/>
  <c r="AD42" i="26"/>
  <c r="AD42" i="25"/>
  <c r="AD42" i="22"/>
  <c r="AD42" i="21"/>
  <c r="AD42" i="20"/>
  <c r="AD42" i="19"/>
  <c r="AD42" i="17"/>
  <c r="AD42" i="18"/>
  <c r="AD42" i="16"/>
  <c r="AD42" i="15"/>
  <c r="AD42" i="12"/>
  <c r="AD42" i="11"/>
  <c r="AD42" i="14"/>
  <c r="AD42" i="13"/>
  <c r="K42" i="9"/>
  <c r="K42" i="10"/>
  <c r="M42" i="9"/>
  <c r="M42" i="10"/>
  <c r="K39" i="9"/>
  <c r="K39" i="10"/>
  <c r="M39" i="9"/>
  <c r="M39" i="10"/>
  <c r="M40" i="9"/>
  <c r="M40" i="10"/>
  <c r="M41" i="9"/>
  <c r="M41" i="10"/>
  <c r="K40" i="9"/>
  <c r="K41" i="9"/>
  <c r="AD43" i="9"/>
  <c r="AD43" i="10"/>
  <c r="AD42" i="9"/>
  <c r="AD42" i="10"/>
  <c r="AD40" i="9"/>
  <c r="AD40" i="10"/>
  <c r="AD44" i="9"/>
  <c r="AD44" i="10"/>
  <c r="AC59" i="9"/>
  <c r="AC59" i="10"/>
  <c r="AD41" i="26" l="1"/>
  <c r="AD39" i="15"/>
  <c r="AD39" i="23"/>
  <c r="AD39" i="9"/>
  <c r="AD39" i="25"/>
  <c r="AD39" i="18"/>
  <c r="AD39" i="10"/>
  <c r="AD41" i="27"/>
  <c r="AD41" i="14"/>
  <c r="AD39" i="12"/>
  <c r="AD39" i="21"/>
  <c r="AD41" i="15"/>
  <c r="AD39" i="16"/>
  <c r="AD39" i="20"/>
  <c r="W59" i="21"/>
  <c r="W59" i="11"/>
  <c r="Y59" i="2"/>
  <c r="Y59" i="26" s="1"/>
  <c r="W59" i="9"/>
  <c r="W59" i="17"/>
  <c r="AD39" i="11"/>
  <c r="AD39" i="14"/>
  <c r="AD39" i="19"/>
  <c r="AD39" i="24"/>
  <c r="AD39" i="27"/>
  <c r="W59" i="23"/>
  <c r="AD39" i="13"/>
  <c r="AD39" i="17"/>
  <c r="AD39" i="22"/>
  <c r="AD41" i="21"/>
  <c r="AD41" i="17"/>
  <c r="W59" i="19"/>
  <c r="X59" i="2"/>
  <c r="X59" i="26" s="1"/>
  <c r="W59" i="12"/>
  <c r="W59" i="18"/>
  <c r="W59" i="22"/>
  <c r="W59" i="26"/>
  <c r="W59" i="16"/>
  <c r="W59" i="25"/>
  <c r="W59" i="10"/>
  <c r="W59" i="14"/>
  <c r="W59" i="13"/>
  <c r="W59" i="20"/>
  <c r="W59" i="24"/>
  <c r="W59" i="27"/>
  <c r="AD41" i="9"/>
  <c r="AD41" i="20"/>
  <c r="AD41" i="12"/>
  <c r="AD41" i="16"/>
  <c r="AD41" i="25"/>
  <c r="AD59" i="2"/>
  <c r="AD59" i="23" s="1"/>
  <c r="AD41" i="13"/>
  <c r="AD41" i="18"/>
  <c r="AD41" i="24"/>
  <c r="AD41" i="10"/>
  <c r="AD41" i="11"/>
  <c r="AD41" i="19"/>
  <c r="AD41" i="22"/>
  <c r="I124" i="2"/>
  <c r="K124" i="2"/>
  <c r="K127" i="2"/>
  <c r="K109" i="2"/>
  <c r="I127" i="2"/>
  <c r="K100" i="2"/>
  <c r="K77" i="2"/>
  <c r="I77" i="2"/>
  <c r="K113" i="2"/>
  <c r="K134" i="2"/>
  <c r="I88" i="2"/>
  <c r="K88" i="2"/>
  <c r="X59" i="15" l="1"/>
  <c r="Y59" i="9"/>
  <c r="Y59" i="13"/>
  <c r="Y59" i="18"/>
  <c r="Y59" i="20"/>
  <c r="Y59" i="24"/>
  <c r="Y59" i="12"/>
  <c r="Y59" i="22"/>
  <c r="Y59" i="14"/>
  <c r="Y59" i="19"/>
  <c r="Y59" i="21"/>
  <c r="Y59" i="27"/>
  <c r="Y59" i="10"/>
  <c r="Y59" i="16"/>
  <c r="Y59" i="25"/>
  <c r="Y59" i="11"/>
  <c r="Y59" i="15"/>
  <c r="Y59" i="17"/>
  <c r="Y59" i="23"/>
  <c r="X59" i="25"/>
  <c r="X59" i="18"/>
  <c r="X59" i="27"/>
  <c r="X59" i="10"/>
  <c r="X59" i="17"/>
  <c r="AA59" i="2"/>
  <c r="AA59" i="10" s="1"/>
  <c r="X59" i="9"/>
  <c r="X59" i="22"/>
  <c r="X59" i="11"/>
  <c r="X59" i="21"/>
  <c r="X59" i="14"/>
  <c r="X59" i="16"/>
  <c r="X59" i="20"/>
  <c r="X59" i="23"/>
  <c r="X59" i="13"/>
  <c r="X59" i="12"/>
  <c r="X59" i="19"/>
  <c r="X59" i="24"/>
  <c r="W61" i="2"/>
  <c r="AD59" i="18"/>
  <c r="AD59" i="11"/>
  <c r="AD59" i="27"/>
  <c r="AD59" i="22"/>
  <c r="AD59" i="13"/>
  <c r="AD59" i="19"/>
  <c r="AD59" i="14"/>
  <c r="AD59" i="16"/>
  <c r="AD59" i="20"/>
  <c r="AD59" i="25"/>
  <c r="AD59" i="10"/>
  <c r="AD59" i="12"/>
  <c r="AD59" i="24"/>
  <c r="AD59" i="26"/>
  <c r="AD59" i="9"/>
  <c r="AD59" i="15"/>
  <c r="AD59" i="17"/>
  <c r="AD59" i="21"/>
  <c r="A60" i="2" l="1"/>
  <c r="I59" i="2"/>
  <c r="W61" i="15"/>
  <c r="O68" i="15" s="1"/>
  <c r="I139" i="15" s="1"/>
  <c r="AA59" i="13"/>
  <c r="AA59" i="17"/>
  <c r="AA59" i="19"/>
  <c r="AA59" i="25"/>
  <c r="W61" i="21"/>
  <c r="O68" i="21" s="1"/>
  <c r="I139" i="21" s="1"/>
  <c r="AA59" i="14"/>
  <c r="AA59" i="18"/>
  <c r="AA59" i="20"/>
  <c r="AA59" i="27"/>
  <c r="AA59" i="11"/>
  <c r="AA59" i="16"/>
  <c r="AA59" i="21"/>
  <c r="AA59" i="24"/>
  <c r="AA59" i="26"/>
  <c r="AA59" i="9"/>
  <c r="AA59" i="12"/>
  <c r="AA59" i="15"/>
  <c r="AA59" i="22"/>
  <c r="AA59" i="23"/>
  <c r="W61" i="9"/>
  <c r="O68" i="9" s="1"/>
  <c r="I74" i="9" s="1"/>
  <c r="W61" i="13"/>
  <c r="O68" i="13" s="1"/>
  <c r="I139" i="13" s="1"/>
  <c r="W61" i="24"/>
  <c r="O68" i="24" s="1"/>
  <c r="I74" i="24" s="1"/>
  <c r="I83" i="24" s="1"/>
  <c r="W61" i="17"/>
  <c r="O68" i="17" s="1"/>
  <c r="I74" i="17" s="1"/>
  <c r="I83" i="17" s="1"/>
  <c r="W61" i="25"/>
  <c r="O68" i="25" s="1"/>
  <c r="I74" i="25" s="1"/>
  <c r="I83" i="25" s="1"/>
  <c r="W61" i="14"/>
  <c r="O68" i="14" s="1"/>
  <c r="I139" i="14" s="1"/>
  <c r="W61" i="20"/>
  <c r="O68" i="20" s="1"/>
  <c r="I74" i="20" s="1"/>
  <c r="I83" i="20" s="1"/>
  <c r="W61" i="27"/>
  <c r="O68" i="27" s="1"/>
  <c r="I139" i="27" s="1"/>
  <c r="I59" i="27"/>
  <c r="W61" i="11"/>
  <c r="O68" i="11" s="1"/>
  <c r="I139" i="11" s="1"/>
  <c r="W61" i="18"/>
  <c r="O68" i="18" s="1"/>
  <c r="I139" i="18" s="1"/>
  <c r="W61" i="22"/>
  <c r="O68" i="22" s="1"/>
  <c r="I139" i="22" s="1"/>
  <c r="W61" i="23"/>
  <c r="O68" i="23" s="1"/>
  <c r="I74" i="23" s="1"/>
  <c r="I83" i="23" s="1"/>
  <c r="O68" i="2"/>
  <c r="I139" i="2" s="1"/>
  <c r="W61" i="10"/>
  <c r="O68" i="10" s="1"/>
  <c r="I74" i="10" s="1"/>
  <c r="W61" i="12"/>
  <c r="O68" i="12" s="1"/>
  <c r="I74" i="12" s="1"/>
  <c r="I83" i="12" s="1"/>
  <c r="W61" i="16"/>
  <c r="O68" i="16" s="1"/>
  <c r="I74" i="16" s="1"/>
  <c r="I83" i="16" s="1"/>
  <c r="W61" i="19"/>
  <c r="O68" i="19" s="1"/>
  <c r="I74" i="19" s="1"/>
  <c r="I83" i="19" s="1"/>
  <c r="W61" i="26"/>
  <c r="O68" i="26" s="1"/>
  <c r="I74" i="26" s="1"/>
  <c r="I83" i="26" s="1"/>
  <c r="K74" i="12"/>
  <c r="K83" i="12" s="1"/>
  <c r="K139" i="12"/>
  <c r="K74" i="16"/>
  <c r="K83" i="16" s="1"/>
  <c r="K139" i="16"/>
  <c r="K74" i="19"/>
  <c r="K83" i="19" s="1"/>
  <c r="K139" i="19"/>
  <c r="I139" i="19"/>
  <c r="K74" i="26"/>
  <c r="K83" i="26" s="1"/>
  <c r="K139" i="26"/>
  <c r="K74" i="14"/>
  <c r="K83" i="14" s="1"/>
  <c r="I74" i="14"/>
  <c r="I83" i="14" s="1"/>
  <c r="K139" i="14"/>
  <c r="K74" i="13"/>
  <c r="K83" i="13" s="1"/>
  <c r="K139" i="13"/>
  <c r="K74" i="20"/>
  <c r="K83" i="20" s="1"/>
  <c r="K139" i="20"/>
  <c r="I139" i="20"/>
  <c r="K74" i="24"/>
  <c r="K83" i="24" s="1"/>
  <c r="K139" i="24"/>
  <c r="K74" i="27"/>
  <c r="K83" i="27" s="1"/>
  <c r="K139" i="27"/>
  <c r="I74" i="15"/>
  <c r="I83" i="15" s="1"/>
  <c r="K74" i="15"/>
  <c r="K83" i="15" s="1"/>
  <c r="K139" i="15"/>
  <c r="K74" i="25"/>
  <c r="K83" i="25" s="1"/>
  <c r="K139" i="25"/>
  <c r="I139" i="25"/>
  <c r="K74" i="9"/>
  <c r="K74" i="17"/>
  <c r="K83" i="17" s="1"/>
  <c r="K139" i="17"/>
  <c r="I74" i="21"/>
  <c r="I83" i="21" s="1"/>
  <c r="K74" i="21"/>
  <c r="K83" i="21" s="1"/>
  <c r="K139" i="21"/>
  <c r="K133" i="2"/>
  <c r="K136" i="2" s="1"/>
  <c r="I74" i="2"/>
  <c r="K74" i="2"/>
  <c r="K74" i="10"/>
  <c r="K83" i="10" s="1"/>
  <c r="K74" i="11"/>
  <c r="K83" i="11" s="1"/>
  <c r="K139" i="11"/>
  <c r="K74" i="18"/>
  <c r="K83" i="18" s="1"/>
  <c r="K139" i="18"/>
  <c r="K74" i="22"/>
  <c r="K83" i="22" s="1"/>
  <c r="K139" i="22"/>
  <c r="K74" i="23"/>
  <c r="K83" i="23" s="1"/>
  <c r="K139" i="23"/>
  <c r="A60" i="26"/>
  <c r="A60" i="27"/>
  <c r="A60" i="25"/>
  <c r="A60" i="24"/>
  <c r="A60" i="23"/>
  <c r="A60" i="22"/>
  <c r="A60" i="21"/>
  <c r="A60" i="20"/>
  <c r="A60" i="19"/>
  <c r="A60" i="17"/>
  <c r="A60" i="16"/>
  <c r="A60" i="18"/>
  <c r="A60" i="11"/>
  <c r="A60" i="15"/>
  <c r="A60" i="14"/>
  <c r="A60" i="13"/>
  <c r="A60" i="12"/>
  <c r="I59" i="16"/>
  <c r="I76" i="9"/>
  <c r="K133" i="9"/>
  <c r="K136" i="9" s="1"/>
  <c r="K133" i="10"/>
  <c r="K136" i="10" s="1"/>
  <c r="I76" i="10"/>
  <c r="I139" i="10"/>
  <c r="K139" i="10"/>
  <c r="A60" i="9"/>
  <c r="A60" i="10"/>
  <c r="K118" i="9"/>
  <c r="K79" i="9"/>
  <c r="K118" i="2"/>
  <c r="K79" i="2"/>
  <c r="I76" i="2"/>
  <c r="K80" i="2"/>
  <c r="I79" i="2"/>
  <c r="K139" i="2"/>
  <c r="K80" i="9"/>
  <c r="I79" i="9"/>
  <c r="K139" i="9"/>
  <c r="I139" i="9"/>
  <c r="I74" i="11" l="1"/>
  <c r="I83" i="11" s="1"/>
  <c r="I74" i="13"/>
  <c r="I83" i="13" s="1"/>
  <c r="I139" i="23"/>
  <c r="I139" i="16"/>
  <c r="I74" i="22"/>
  <c r="I83" i="22" s="1"/>
  <c r="I74" i="27"/>
  <c r="I83" i="27" s="1"/>
  <c r="I139" i="24"/>
  <c r="I74" i="18"/>
  <c r="I83" i="18" s="1"/>
  <c r="I139" i="17"/>
  <c r="I139" i="12"/>
  <c r="I139" i="26"/>
  <c r="I59" i="21"/>
  <c r="I59" i="25"/>
  <c r="I59" i="11"/>
  <c r="I59" i="26"/>
  <c r="I59" i="9"/>
  <c r="I59" i="12"/>
  <c r="I59" i="19"/>
  <c r="I59" i="17"/>
  <c r="I59" i="22"/>
  <c r="I59" i="15"/>
  <c r="I59" i="18"/>
  <c r="I59" i="23"/>
  <c r="I83" i="9"/>
  <c r="I59" i="10"/>
  <c r="I59" i="14"/>
  <c r="I59" i="13"/>
  <c r="I59" i="20"/>
  <c r="I59" i="24"/>
  <c r="K83" i="9"/>
  <c r="I83" i="10"/>
  <c r="K83" i="2"/>
  <c r="I83" i="2"/>
</calcChain>
</file>

<file path=xl/comments1.xml><?xml version="1.0" encoding="utf-8"?>
<comments xmlns="http://schemas.openxmlformats.org/spreadsheetml/2006/main">
  <authors>
    <author>Christian Annen</author>
  </authors>
  <commentList>
    <comment ref="L15" authorId="0" shapeId="0">
      <text>
        <r>
          <rPr>
            <b/>
            <sz val="9"/>
            <color indexed="81"/>
            <rFont val="Tahoma"/>
            <family val="2"/>
          </rPr>
          <t>Einen ausgefüllten Fragebogen können Sie für die selbe Gemeinderschaft jedes Jahr wieder verwenden.
Bitte kopieren Sie hierfür diese Excel-Datei, ändern das Jahr und passen Sie bitte alle gegenüber dem Vorjahr geänderten Faktoren an.</t>
        </r>
      </text>
    </comment>
    <comment ref="J37" authorId="0" shapeId="0">
      <text>
        <r>
          <rPr>
            <b/>
            <u/>
            <sz val="9"/>
            <color indexed="81"/>
            <rFont val="Tahoma"/>
            <family val="2"/>
          </rPr>
          <t>Technische Anleitung</t>
        </r>
        <r>
          <rPr>
            <b/>
            <sz val="9"/>
            <color indexed="81"/>
            <rFont val="Tahoma"/>
            <family val="2"/>
          </rPr>
          <t xml:space="preserve">
</t>
        </r>
        <r>
          <rPr>
            <sz val="9"/>
            <color indexed="81"/>
            <rFont val="Tahoma"/>
            <family val="2"/>
          </rPr>
          <t>Nach einem Klick auf das rote Feld "Bitte hier klicken" muss rechts daneben auf das kleine Dreieck geklickt werden, um die gewünschte Quoten-Art auszuwählen. Wenn diese Auswahl nicht getroffen wird, werden keine automatischen Berechnungen durchgeführt.</t>
        </r>
        <r>
          <rPr>
            <b/>
            <sz val="9"/>
            <color indexed="81"/>
            <rFont val="Tahoma"/>
            <family val="2"/>
          </rPr>
          <t xml:space="preserve">
</t>
        </r>
        <r>
          <rPr>
            <b/>
            <u/>
            <sz val="9"/>
            <color indexed="81"/>
            <rFont val="Tahoma"/>
            <family val="2"/>
          </rPr>
          <t>Fachliche Anleitung</t>
        </r>
        <r>
          <rPr>
            <b/>
            <sz val="9"/>
            <color indexed="81"/>
            <rFont val="Tahoma"/>
            <family val="2"/>
          </rPr>
          <t xml:space="preserve">
</t>
        </r>
        <r>
          <rPr>
            <u/>
            <sz val="9"/>
            <color indexed="81"/>
            <rFont val="Tahoma"/>
            <family val="2"/>
          </rPr>
          <t>Beispiele für die Eingaben:</t>
        </r>
        <r>
          <rPr>
            <b/>
            <sz val="9"/>
            <color indexed="81"/>
            <rFont val="Tahoma"/>
            <family val="2"/>
          </rPr>
          <t xml:space="preserve">
Als Prozentsatz:</t>
        </r>
        <r>
          <rPr>
            <sz val="9"/>
            <color indexed="81"/>
            <rFont val="Tahoma"/>
            <family val="2"/>
          </rPr>
          <t xml:space="preserve">
</t>
        </r>
        <r>
          <rPr>
            <u/>
            <sz val="9"/>
            <color indexed="81"/>
            <rFont val="Tahoma"/>
            <family val="2"/>
          </rPr>
          <t>25%</t>
        </r>
        <r>
          <rPr>
            <sz val="9"/>
            <color indexed="81"/>
            <rFont val="Tahoma"/>
            <family val="2"/>
          </rPr>
          <t xml:space="preserve"> oder </t>
        </r>
        <r>
          <rPr>
            <u/>
            <sz val="9"/>
            <color indexed="81"/>
            <rFont val="Tahoma"/>
            <family val="2"/>
          </rPr>
          <t xml:space="preserve">18.75%
</t>
        </r>
        <r>
          <rPr>
            <sz val="9"/>
            <color indexed="81"/>
            <rFont val="Tahoma"/>
            <family val="2"/>
          </rPr>
          <t xml:space="preserve">Für eine genaue Berechnung bitte möglichst viele Dezimalstellen erfassen
(z.B. bei einem Drittel Anteil: 33.3333%)
</t>
        </r>
        <r>
          <rPr>
            <b/>
            <sz val="9"/>
            <color indexed="81"/>
            <rFont val="Tahoma"/>
            <family val="2"/>
          </rPr>
          <t>Als Bruchzahl:</t>
        </r>
        <r>
          <rPr>
            <sz val="9"/>
            <color indexed="81"/>
            <rFont val="Tahoma"/>
            <family val="2"/>
          </rPr>
          <t xml:space="preserve">
</t>
        </r>
        <r>
          <rPr>
            <u/>
            <sz val="9"/>
            <color indexed="81"/>
            <rFont val="Tahoma"/>
            <family val="2"/>
          </rPr>
          <t>1/4</t>
        </r>
        <r>
          <rPr>
            <sz val="9"/>
            <color indexed="81"/>
            <rFont val="Tahoma"/>
            <family val="2"/>
          </rPr>
          <t xml:space="preserve"> oder </t>
        </r>
        <r>
          <rPr>
            <u/>
            <sz val="9"/>
            <color indexed="81"/>
            <rFont val="Tahoma"/>
            <family val="2"/>
          </rPr>
          <t>3/16</t>
        </r>
      </text>
    </comment>
    <comment ref="F69" authorId="0" shapeId="0">
      <text>
        <r>
          <rPr>
            <b/>
            <sz val="9"/>
            <color indexed="81"/>
            <rFont val="Tahoma"/>
            <family val="2"/>
          </rPr>
          <t>Bitte erfassen Sie in den unten stehenden weissen Feldern den Gesamtanteil.
Der entsprechende Quotenanteil pro Teilhaber erscheint jeweils links davon in rot.</t>
        </r>
      </text>
    </comment>
    <comment ref="C89" authorId="0" shapeId="0">
      <text>
        <r>
          <rPr>
            <b/>
            <sz val="9"/>
            <color indexed="81"/>
            <rFont val="Tahoma"/>
            <family val="2"/>
          </rPr>
          <t xml:space="preserve">Nebst den effektiven Liegenschaftskosten haben Sie steuerlich die Möglichkeit pauschale Unterhaltskosten geltend zu machen.
</t>
        </r>
        <r>
          <rPr>
            <sz val="9"/>
            <color indexed="81"/>
            <rFont val="Tahoma"/>
            <family val="2"/>
          </rPr>
          <t xml:space="preserve">
</t>
        </r>
        <r>
          <rPr>
            <u/>
            <sz val="9"/>
            <color indexed="81"/>
            <rFont val="Tahoma"/>
            <family val="2"/>
          </rPr>
          <t>Die Pauschale beträgt:</t>
        </r>
        <r>
          <rPr>
            <sz val="9"/>
            <color indexed="81"/>
            <rFont val="Tahoma"/>
            <family val="2"/>
          </rPr>
          <t xml:space="preserve">
- 10% des Bruttomietertrages bei denjenigen Gebäuden, die am Ende der Steuerperiode nicht älter als zehn Jahre sind.
- 20% des Bruttomietertrages bei denjenigen Gebäuden, die am Ende der Steuerperiode älter als zehn Jahre sind.</t>
        </r>
      </text>
    </comment>
    <comment ref="C105" authorId="0" shapeId="0">
      <text>
        <r>
          <rPr>
            <b/>
            <sz val="9"/>
            <color indexed="81"/>
            <rFont val="Tahoma"/>
            <family val="2"/>
          </rPr>
          <t xml:space="preserve">Nebst den effektiven Liegenschaftskosten haben Sie steuerlich die Möglichkeit pauschale Unterhaltskosten geltend zu machen.
</t>
        </r>
        <r>
          <rPr>
            <sz val="9"/>
            <color indexed="81"/>
            <rFont val="Tahoma"/>
            <family val="2"/>
          </rPr>
          <t xml:space="preserve">
</t>
        </r>
        <r>
          <rPr>
            <u/>
            <sz val="9"/>
            <color indexed="81"/>
            <rFont val="Tahoma"/>
            <family val="2"/>
          </rPr>
          <t>Die Pauschale beträgt:</t>
        </r>
        <r>
          <rPr>
            <sz val="9"/>
            <color indexed="81"/>
            <rFont val="Tahoma"/>
            <family val="2"/>
          </rPr>
          <t xml:space="preserve">
- 10% des Bruttomietertrages bei denjenigen Gebäuden, die am Ende der Steuerperiode nicht älter als zehn Jahre sind.
- 20% des Bruttomietertrages bei denjenigen Gebäuden, die am Ende der Steuerperiode älter als zehn Jahre sind.</t>
        </r>
      </text>
    </comment>
    <comment ref="C114" authorId="0" shapeId="0">
      <text>
        <r>
          <rPr>
            <b/>
            <sz val="9"/>
            <color indexed="81"/>
            <rFont val="Tahoma"/>
            <family val="2"/>
          </rPr>
          <t xml:space="preserve">Nebst den effektiven Liegenschaftskosten haben Sie steuerlich die Möglichkeit pauschale Unterhaltskosten geltend zu machen.
</t>
        </r>
        <r>
          <rPr>
            <sz val="9"/>
            <color indexed="81"/>
            <rFont val="Tahoma"/>
            <family val="2"/>
          </rPr>
          <t xml:space="preserve">
</t>
        </r>
        <r>
          <rPr>
            <u/>
            <sz val="9"/>
            <color indexed="81"/>
            <rFont val="Tahoma"/>
            <family val="2"/>
          </rPr>
          <t>Die Pauschale beträgt:</t>
        </r>
        <r>
          <rPr>
            <sz val="9"/>
            <color indexed="81"/>
            <rFont val="Tahoma"/>
            <family val="2"/>
          </rPr>
          <t xml:space="preserve">
- 10% des Bruttomietertrages bei denjenigen Gebäuden, die am Ende der Steuerperiode nicht älter als zehn Jahre sind.
- 20% des Bruttomietertrages bei denjenigen Gebäuden, die am Ende der Steuerperiode älter als zehn Jahre sind.</t>
        </r>
      </text>
    </comment>
  </commentList>
</comments>
</file>

<file path=xl/comments2.xml><?xml version="1.0" encoding="utf-8"?>
<comments xmlns="http://schemas.openxmlformats.org/spreadsheetml/2006/main">
  <authors>
    <author>Christian Annen</author>
  </authors>
  <commentList>
    <comment ref="K15" authorId="0" shapeId="0">
      <text>
        <r>
          <rPr>
            <b/>
            <sz val="9"/>
            <color indexed="81"/>
            <rFont val="Tahoma"/>
            <family val="2"/>
          </rPr>
          <t>Einen ausgefüllten Fragebogen können Sie für die selbe Gemeinderschaft jedes Jahr wieder verwenden.
Bitte kopieren Sie hierfür diese Excel-Datei, ändern das Jahr und passen Sie bitte alle gegenüber dem Vorjahr geänderten Faktoren an.</t>
        </r>
      </text>
    </comment>
    <comment ref="I37" authorId="0" shapeId="0">
      <text>
        <r>
          <rPr>
            <b/>
            <u/>
            <sz val="9"/>
            <color indexed="81"/>
            <rFont val="Tahoma"/>
            <family val="2"/>
          </rPr>
          <t>Technische Anleitung</t>
        </r>
        <r>
          <rPr>
            <b/>
            <sz val="9"/>
            <color indexed="81"/>
            <rFont val="Tahoma"/>
            <family val="2"/>
          </rPr>
          <t xml:space="preserve">
</t>
        </r>
        <r>
          <rPr>
            <sz val="9"/>
            <color indexed="81"/>
            <rFont val="Tahoma"/>
            <family val="2"/>
          </rPr>
          <t>Nach einem Klick auf das rote Feld "Bitte hier klicken" muss rechts daneben auf das kleine Dreieck geklickt werden, um die gewünschte Quoten-Art auszuwählen. Wenn diese Auswahl nicht getroffen wird, werden keine automatischen Berechnungen durchgeführt.</t>
        </r>
        <r>
          <rPr>
            <b/>
            <sz val="9"/>
            <color indexed="81"/>
            <rFont val="Tahoma"/>
            <family val="2"/>
          </rPr>
          <t xml:space="preserve">
</t>
        </r>
        <r>
          <rPr>
            <b/>
            <u/>
            <sz val="9"/>
            <color indexed="81"/>
            <rFont val="Tahoma"/>
            <family val="2"/>
          </rPr>
          <t>Fachliche Anleitung</t>
        </r>
        <r>
          <rPr>
            <b/>
            <sz val="9"/>
            <color indexed="81"/>
            <rFont val="Tahoma"/>
            <family val="2"/>
          </rPr>
          <t xml:space="preserve">
</t>
        </r>
        <r>
          <rPr>
            <u/>
            <sz val="9"/>
            <color indexed="81"/>
            <rFont val="Tahoma"/>
            <family val="2"/>
          </rPr>
          <t>Beispiele für die Eingaben:</t>
        </r>
        <r>
          <rPr>
            <b/>
            <sz val="9"/>
            <color indexed="81"/>
            <rFont val="Tahoma"/>
            <family val="2"/>
          </rPr>
          <t xml:space="preserve">
Als Prozentsatz:</t>
        </r>
        <r>
          <rPr>
            <sz val="9"/>
            <color indexed="81"/>
            <rFont val="Tahoma"/>
            <family val="2"/>
          </rPr>
          <t xml:space="preserve">
</t>
        </r>
        <r>
          <rPr>
            <u/>
            <sz val="9"/>
            <color indexed="81"/>
            <rFont val="Tahoma"/>
            <family val="2"/>
          </rPr>
          <t>25%</t>
        </r>
        <r>
          <rPr>
            <sz val="9"/>
            <color indexed="81"/>
            <rFont val="Tahoma"/>
            <family val="2"/>
          </rPr>
          <t xml:space="preserve"> oder </t>
        </r>
        <r>
          <rPr>
            <u/>
            <sz val="9"/>
            <color indexed="81"/>
            <rFont val="Tahoma"/>
            <family val="2"/>
          </rPr>
          <t xml:space="preserve">18.75%
</t>
        </r>
        <r>
          <rPr>
            <sz val="9"/>
            <color indexed="81"/>
            <rFont val="Tahoma"/>
            <family val="2"/>
          </rPr>
          <t xml:space="preserve">Für eine genaue Berechnung bitte möglichst viele Dezimalstellen erfassen
(z.B. bei einem Drittel Anteil: 33.3333%)
</t>
        </r>
        <r>
          <rPr>
            <b/>
            <sz val="9"/>
            <color indexed="81"/>
            <rFont val="Tahoma"/>
            <family val="2"/>
          </rPr>
          <t>Als Bruchzahl:</t>
        </r>
        <r>
          <rPr>
            <sz val="9"/>
            <color indexed="81"/>
            <rFont val="Tahoma"/>
            <family val="2"/>
          </rPr>
          <t xml:space="preserve">
</t>
        </r>
        <r>
          <rPr>
            <u/>
            <sz val="9"/>
            <color indexed="81"/>
            <rFont val="Tahoma"/>
            <family val="2"/>
          </rPr>
          <t>1/4</t>
        </r>
        <r>
          <rPr>
            <sz val="9"/>
            <color indexed="81"/>
            <rFont val="Tahoma"/>
            <family val="2"/>
          </rPr>
          <t xml:space="preserve"> oder </t>
        </r>
        <r>
          <rPr>
            <u/>
            <sz val="9"/>
            <color indexed="81"/>
            <rFont val="Tahoma"/>
            <family val="2"/>
          </rPr>
          <t>3/16</t>
        </r>
      </text>
    </comment>
    <comment ref="E70" authorId="0" shapeId="0">
      <text>
        <r>
          <rPr>
            <b/>
            <sz val="9"/>
            <color indexed="81"/>
            <rFont val="Tahoma"/>
            <family val="2"/>
          </rPr>
          <t>Bitte erfassen Sie in den unten stehenden weissen Feldern den Gesamtanteil.
Der entsprechende Quotenanteil pro Teilhaber erscheint jeweils links davon in rot.</t>
        </r>
      </text>
    </comment>
    <comment ref="B90" authorId="0" shapeId="0">
      <text>
        <r>
          <rPr>
            <b/>
            <sz val="9"/>
            <color indexed="81"/>
            <rFont val="Tahoma"/>
            <family val="2"/>
          </rPr>
          <t xml:space="preserve">Nebst den effektiven Liegenschaftskosten haben Sie steuerlich die Möglichkeit pauschale Unterhaltskosten geltend zu machen.
</t>
        </r>
        <r>
          <rPr>
            <sz val="9"/>
            <color indexed="81"/>
            <rFont val="Tahoma"/>
            <family val="2"/>
          </rPr>
          <t xml:space="preserve">
</t>
        </r>
        <r>
          <rPr>
            <u/>
            <sz val="9"/>
            <color indexed="81"/>
            <rFont val="Tahoma"/>
            <family val="2"/>
          </rPr>
          <t>Die Pauschale beträgt:</t>
        </r>
        <r>
          <rPr>
            <sz val="9"/>
            <color indexed="81"/>
            <rFont val="Tahoma"/>
            <family val="2"/>
          </rPr>
          <t xml:space="preserve">
- 10% des Bruttomietertrages bei denjenigen Gebäuden, die am Ende der Steuerperiode nicht älter als zehn Jahre sind.
- 20% des Bruttomietertrages bei denjenigen Gebäuden, die am Ende der Steuerperiode älter als zehn Jahre sind.</t>
        </r>
      </text>
    </comment>
    <comment ref="B106" authorId="0" shapeId="0">
      <text>
        <r>
          <rPr>
            <b/>
            <sz val="9"/>
            <color indexed="81"/>
            <rFont val="Tahoma"/>
            <family val="2"/>
          </rPr>
          <t xml:space="preserve">Nebst den effektiven Liegenschaftskosten haben Sie steuerlich die Möglichkeit pauschale Unterhaltskosten geltend zu machen.
</t>
        </r>
        <r>
          <rPr>
            <sz val="9"/>
            <color indexed="81"/>
            <rFont val="Tahoma"/>
            <family val="2"/>
          </rPr>
          <t xml:space="preserve">
</t>
        </r>
        <r>
          <rPr>
            <u/>
            <sz val="9"/>
            <color indexed="81"/>
            <rFont val="Tahoma"/>
            <family val="2"/>
          </rPr>
          <t>Die Pauschale beträgt:</t>
        </r>
        <r>
          <rPr>
            <sz val="9"/>
            <color indexed="81"/>
            <rFont val="Tahoma"/>
            <family val="2"/>
          </rPr>
          <t xml:space="preserve">
- 10% des Bruttomietertrages bei denjenigen Gebäuden, die am Ende der Steuerperiode nicht älter als zehn Jahre sind.
- 20% des Bruttomietertrages bei denjenigen Gebäuden, die am Ende der Steuerperiode älter als zehn Jahre sind.</t>
        </r>
      </text>
    </comment>
    <comment ref="B115" authorId="0" shapeId="0">
      <text>
        <r>
          <rPr>
            <b/>
            <sz val="9"/>
            <color indexed="81"/>
            <rFont val="Tahoma"/>
            <family val="2"/>
          </rPr>
          <t xml:space="preserve">Nebst den effektiven Liegenschaftskosten haben Sie steuerlich die Möglichkeit pauschale Unterhaltskosten geltend zu machen.
</t>
        </r>
        <r>
          <rPr>
            <sz val="9"/>
            <color indexed="81"/>
            <rFont val="Tahoma"/>
            <family val="2"/>
          </rPr>
          <t xml:space="preserve">
</t>
        </r>
        <r>
          <rPr>
            <u/>
            <sz val="9"/>
            <color indexed="81"/>
            <rFont val="Tahoma"/>
            <family val="2"/>
          </rPr>
          <t>Die Pauschale beträgt:</t>
        </r>
        <r>
          <rPr>
            <sz val="9"/>
            <color indexed="81"/>
            <rFont val="Tahoma"/>
            <family val="2"/>
          </rPr>
          <t xml:space="preserve">
- 10% des Bruttomietertrages bei denjenigen Gebäuden, die am Ende der Steuerperiode nicht älter als zehn Jahre sind.
- 20% des Bruttomietertrages bei denjenigen Gebäuden, die am Ende der Steuerperiode älter als zehn Jahre sind.</t>
        </r>
      </text>
    </comment>
  </commentList>
</comments>
</file>

<file path=xl/sharedStrings.xml><?xml version="1.0" encoding="utf-8"?>
<sst xmlns="http://schemas.openxmlformats.org/spreadsheetml/2006/main" count="3065" uniqueCount="141">
  <si>
    <t>Fragebogen für Erbengemeinschaften</t>
  </si>
  <si>
    <t>und für andere Personengesamtheiten (Miteigentümer, Gemeinderschaften etc.)</t>
  </si>
  <si>
    <t>Name</t>
  </si>
  <si>
    <t>Geburtsdatum</t>
  </si>
  <si>
    <t>Letzter Wohnsitz</t>
  </si>
  <si>
    <t>Adresse</t>
  </si>
  <si>
    <t xml:space="preserve">Telefon </t>
  </si>
  <si>
    <t>E-Mail</t>
  </si>
  <si>
    <t>Todestag</t>
  </si>
  <si>
    <t>Teilhaber / Teilhaberinnen</t>
  </si>
  <si>
    <t>1.</t>
  </si>
  <si>
    <t>2.</t>
  </si>
  <si>
    <t>3.</t>
  </si>
  <si>
    <t>4.</t>
  </si>
  <si>
    <t>Zusammenzug Einkommen und Vermögen</t>
  </si>
  <si>
    <t>Einkommen</t>
  </si>
  <si>
    <t>Total</t>
  </si>
  <si>
    <t>Vorname</t>
  </si>
  <si>
    <t>Name und Vorname</t>
  </si>
  <si>
    <t xml:space="preserve">Name, Vorname, Adresse </t>
  </si>
  <si>
    <t>Vertretung der Gemeinschaft</t>
  </si>
  <si>
    <t xml:space="preserve">Personalien des Erblassers </t>
  </si>
  <si>
    <t>Steuerwert</t>
  </si>
  <si>
    <t xml:space="preserve">Wert </t>
  </si>
  <si>
    <t>Ertrag</t>
  </si>
  <si>
    <t>Grundstücke</t>
  </si>
  <si>
    <t>Bezeichnung und Adresse</t>
  </si>
  <si>
    <t>Aufwand</t>
  </si>
  <si>
    <t>1</t>
  </si>
  <si>
    <t>2</t>
  </si>
  <si>
    <t>3</t>
  </si>
  <si>
    <t>4</t>
  </si>
  <si>
    <t>5</t>
  </si>
  <si>
    <t>6</t>
  </si>
  <si>
    <t>7</t>
  </si>
  <si>
    <t>8</t>
  </si>
  <si>
    <t>Guthaben und Wertschriften</t>
  </si>
  <si>
    <t>Liegenschaftskosten (Unterhalt usw.)</t>
  </si>
  <si>
    <t>eigener Anteil</t>
  </si>
  <si>
    <t>Schuldbetrag</t>
  </si>
  <si>
    <t>9</t>
  </si>
  <si>
    <t>10</t>
  </si>
  <si>
    <t>11</t>
  </si>
  <si>
    <t>12</t>
  </si>
  <si>
    <t>13</t>
  </si>
  <si>
    <t>14</t>
  </si>
  <si>
    <t>15</t>
  </si>
  <si>
    <t>16</t>
  </si>
  <si>
    <t>17</t>
  </si>
  <si>
    <t>18</t>
  </si>
  <si>
    <t>19</t>
  </si>
  <si>
    <t>20</t>
  </si>
  <si>
    <t>Gesamtanteil und Total eigener Anteil</t>
  </si>
  <si>
    <t>Aufteilung der Werte</t>
  </si>
  <si>
    <t>in Bruchzahl</t>
  </si>
  <si>
    <t>in Prozent</t>
  </si>
  <si>
    <t>Gesamtanteil
100% bzw. 1/1</t>
  </si>
  <si>
    <t>Bemerkungen</t>
  </si>
  <si>
    <t>Schulden und Schuldzinsen</t>
  </si>
  <si>
    <t>Schuldzins</t>
  </si>
  <si>
    <t>Erfassung der Grunddaten für die Gemeinschaft und Zusammenzug der einzelnen Anteile</t>
  </si>
  <si>
    <t>Vermögen</t>
  </si>
  <si>
    <t>Immer %</t>
  </si>
  <si>
    <t>Prozent</t>
  </si>
  <si>
    <t>Bruchzahl</t>
  </si>
  <si>
    <t>Total Vermögen und Einkommen der Gemeinschaft</t>
  </si>
  <si>
    <t>Übriges Vermögen / Einkünfte</t>
  </si>
  <si>
    <t>Vaiante</t>
  </si>
  <si>
    <t>Fehlereingaben?</t>
  </si>
  <si>
    <t>Bruch</t>
  </si>
  <si>
    <t>Summen:</t>
  </si>
  <si>
    <t>Prüfung, ober alles korrekt erfasst:</t>
  </si>
  <si>
    <t>wenn &gt; 1 dann Fehler</t>
  </si>
  <si>
    <t>1 = ja / 2 = nein</t>
  </si>
  <si>
    <t>als Bruchzahl</t>
  </si>
  <si>
    <t>(1 = Fehler vorhanden / 0 = OK)</t>
  </si>
  <si>
    <r>
      <rPr>
        <b/>
        <sz val="10"/>
        <rFont val="Arial"/>
        <family val="2"/>
      </rPr>
      <t>Allgemeiner Hinweis:</t>
    </r>
    <r>
      <rPr>
        <sz val="10"/>
        <rFont val="Arial"/>
        <family val="2"/>
      </rPr>
      <t xml:space="preserve"> Dieser Fragebogen kann bei der Beteiligung an einer unverteilen Erbschaften anstelle des Formulars Nr. 11 der Steuererklärung eingereicht werden. Damit wird eine Verbesserung der Steuerdeklaration erreicht, da die Erträge und Aufwendungen steuerlich den richtigen Formularen zugewiesen werden können. Danke für Ihre Mitwirkung.</t>
    </r>
  </si>
  <si>
    <r>
      <rPr>
        <b/>
        <sz val="10"/>
        <rFont val="Arial"/>
        <family val="2"/>
      </rPr>
      <t>Deklaration der Faktoren in die Steuererklärung:</t>
    </r>
    <r>
      <rPr>
        <sz val="10"/>
        <rFont val="Arial"/>
        <family val="2"/>
      </rPr>
      <t xml:space="preserve"> Für jeden Teilhaber bzw. jede Teilhaberin der Gemeinschaft ist ein Ausdruck zu machen (Register Teilh. 1 bis Teilh. 20). Beide Blätter sind der Steuererklärung beizulegen. In die eigene Steuererklärung sind die Anteile der zweiten Seite in die jeweiligen Formulare zu übertragen.</t>
    </r>
  </si>
  <si>
    <t xml:space="preserve">Jahr </t>
  </si>
  <si>
    <t>Bitte hier klicken</t>
  </si>
  <si>
    <t xml:space="preserve"> Wertschriften-</t>
  </si>
  <si>
    <t xml:space="preserve"> verzeichnis</t>
  </si>
  <si>
    <t xml:space="preserve"> jede Position einzeln</t>
  </si>
  <si>
    <t xml:space="preserve"> zu übertragen</t>
  </si>
  <si>
    <t xml:space="preserve"> Liegenschaften</t>
  </si>
  <si>
    <t xml:space="preserve"> jedes Grundstück</t>
  </si>
  <si>
    <t xml:space="preserve"> einzeln eintragen</t>
  </si>
  <si>
    <t xml:space="preserve"> Schuldenverzeichnis</t>
  </si>
  <si>
    <t xml:space="preserve"> jeder Schuldbetrag </t>
  </si>
  <si>
    <t xml:space="preserve"> Steuererklärung-</t>
  </si>
  <si>
    <t xml:space="preserve"> Hauptbogen</t>
  </si>
  <si>
    <t xml:space="preserve"> oder je nach Art auf</t>
  </si>
  <si>
    <t xml:space="preserve"> übrigen Formularen</t>
  </si>
  <si>
    <t xml:space="preserve"> eintragen</t>
  </si>
  <si>
    <r>
      <rPr>
        <b/>
        <sz val="9"/>
        <rFont val="Wingdings"/>
        <charset val="2"/>
      </rPr>
      <t>è</t>
    </r>
    <r>
      <rPr>
        <b/>
        <sz val="9"/>
        <rFont val="Arial"/>
        <family val="2"/>
      </rPr>
      <t xml:space="preserve"> Liegenschaft A</t>
    </r>
  </si>
  <si>
    <r>
      <rPr>
        <b/>
        <sz val="9"/>
        <rFont val="Wingdings"/>
        <charset val="2"/>
      </rPr>
      <t>è</t>
    </r>
    <r>
      <rPr>
        <b/>
        <sz val="9"/>
        <rFont val="Arial"/>
        <family val="2"/>
      </rPr>
      <t xml:space="preserve"> Liegenschaft B</t>
    </r>
  </si>
  <si>
    <r>
      <rPr>
        <b/>
        <sz val="9"/>
        <rFont val="Wingdings"/>
        <charset val="2"/>
      </rPr>
      <t>è</t>
    </r>
    <r>
      <rPr>
        <b/>
        <sz val="9"/>
        <rFont val="Arial"/>
        <family val="2"/>
      </rPr>
      <t xml:space="preserve"> Liegenschaft C</t>
    </r>
  </si>
  <si>
    <t>Plus</t>
  </si>
  <si>
    <t>Minus</t>
  </si>
  <si>
    <t>Abzüge als Minus erfassen</t>
  </si>
  <si>
    <r>
      <rPr>
        <b/>
        <sz val="12"/>
        <rFont val="Wingdings"/>
        <charset val="2"/>
      </rPr>
      <t>è</t>
    </r>
    <r>
      <rPr>
        <b/>
        <sz val="12"/>
        <rFont val="Arial"/>
        <family val="2"/>
      </rPr>
      <t xml:space="preserve"> Erbengemeinschaften</t>
    </r>
  </si>
  <si>
    <t>Einkünfte</t>
  </si>
  <si>
    <t>?</t>
  </si>
  <si>
    <t>#</t>
  </si>
  <si>
    <t>Muster</t>
  </si>
  <si>
    <t>1/2</t>
  </si>
  <si>
    <t>1/6</t>
  </si>
  <si>
    <t>Darlehen Herr XY, Zürich</t>
  </si>
  <si>
    <t>Mobiliar, Gebäudeversicherung</t>
  </si>
  <si>
    <t>Pauschale Unterhaltskosten (20%)</t>
  </si>
  <si>
    <r>
      <rPr>
        <b/>
        <sz val="10"/>
        <rFont val="Arial"/>
        <family val="2"/>
      </rPr>
      <t>Deklaration der Faktoren in die Steuererklärung:</t>
    </r>
    <r>
      <rPr>
        <sz val="10"/>
        <rFont val="Arial"/>
        <family val="2"/>
      </rPr>
      <t xml:space="preserve"> Für jeden Teilhaber bzw. jede Teilhaberin der Gemeinschaft ist ein Ausdruck zu machen. Beide Blätter sind der Steuererklärung beizulegen. In die eigene Steuererklärung sind lediglich die Anteile der zweiten Seite (Spalte "eigener Anteil") in die jeweiligen Formulare zu übertragen.</t>
    </r>
  </si>
  <si>
    <r>
      <rPr>
        <b/>
        <sz val="12"/>
        <rFont val="Arial"/>
        <family val="2"/>
      </rPr>
      <t xml:space="preserve">Hinweis: </t>
    </r>
    <r>
      <rPr>
        <sz val="12"/>
        <rFont val="Arial"/>
        <family val="2"/>
      </rPr>
      <t>Das mit blauer Farbe hinterlegte Muster soll Ihnen einen Eindruck vermitteln, wie der Fragebogen im Einzelfall erfasst werden soll und kann. Dieses Muster wird vom Druck ausgeschlossen.</t>
    </r>
  </si>
  <si>
    <r>
      <rPr>
        <b/>
        <sz val="12"/>
        <rFont val="Arial"/>
        <family val="2"/>
      </rPr>
      <t xml:space="preserve">Anleitung: </t>
    </r>
    <r>
      <rPr>
        <sz val="12"/>
        <rFont val="Arial"/>
        <family val="2"/>
      </rPr>
      <t>Alle Grunddaten und Faktoren der Gemeinderschaft müssen nur auf diesem ersten Tabellenblatt erfasst werden. Nach dem Erfassen ist für jeden Teilhaber sein automatisch abgefülltes Tabellenblatt (Teilh. 1 bis Teilh. 20) auszudrucken und auszuhändigen.</t>
    </r>
  </si>
  <si>
    <t>Gemäss separater Aufstellung (in Beilage)</t>
  </si>
  <si>
    <t>Bitte hier auswählen</t>
  </si>
  <si>
    <t>Prüfung, ob alles korrekt erfasst:</t>
  </si>
  <si>
    <t>Version 1.1</t>
  </si>
  <si>
    <t xml:space="preserve"> Formular 102</t>
  </si>
  <si>
    <t xml:space="preserve"> Formular 108</t>
  </si>
  <si>
    <t xml:space="preserve"> Formular 107</t>
  </si>
  <si>
    <t xml:space="preserve"> Formular 101</t>
  </si>
  <si>
    <t>Max</t>
  </si>
  <si>
    <t>Schaffhausen</t>
  </si>
  <si>
    <t>Muster Moritz</t>
  </si>
  <si>
    <t>Musterstrasse 1, 8200 Schaffhausen</t>
  </si>
  <si>
    <t>moritz.muster@muster.ch</t>
  </si>
  <si>
    <t>052 … .. ..</t>
  </si>
  <si>
    <t>Muster Berta, Musterhof, 8200 Schaffhausen</t>
  </si>
  <si>
    <t>Muster Hans, Musterstrasse 1, 8240 Thayngen</t>
  </si>
  <si>
    <t>Muster Peter, Mustergasse 99, 8212 Neuhausen am Rheinfall</t>
  </si>
  <si>
    <t>Müller-Muster Heidi, Musterweg 10, 8200 Schaffhausen</t>
  </si>
  <si>
    <t>Schafhauser Kantonalbank, Kto. 123456.99</t>
  </si>
  <si>
    <t>Clientis BS Bank Schaffhausen, Kto. 999888.77</t>
  </si>
  <si>
    <t xml:space="preserve">Musterhof, Schaffhausen </t>
  </si>
  <si>
    <t>Sanitär XY, Reparatur WC</t>
  </si>
  <si>
    <t xml:space="preserve">Gärtner Z, Gartenunterhalt </t>
  </si>
  <si>
    <t xml:space="preserve">Haus XY (Ferienwohnung), Tessin </t>
  </si>
  <si>
    <t xml:space="preserve">Anlagenstrasse 123, 8200 Schaffhausen </t>
  </si>
  <si>
    <t>Clientis BS Bank Kantonalbank</t>
  </si>
  <si>
    <t>Schaffhauser Kantonalbank</t>
  </si>
  <si>
    <t xml:space="preserve">Oldtimer Sammlung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</si>
</sst>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dd/mm/yyyy;@"/>
    <numFmt numFmtId="165" formatCode="#\ ???/???"/>
  </numFmts>
  <fonts count="52" x14ac:knownFonts="1">
    <font>
      <sz val="10"/>
      <name val="Arial"/>
    </font>
    <font>
      <sz val="10"/>
      <name val="Arial"/>
      <family val="2"/>
    </font>
    <font>
      <sz val="11"/>
      <name val="Arial"/>
      <family val="2"/>
    </font>
    <font>
      <b/>
      <sz val="14"/>
      <name val="Arial"/>
      <family val="2"/>
    </font>
    <font>
      <sz val="9"/>
      <name val="Arial"/>
      <family val="2"/>
    </font>
    <font>
      <sz val="8"/>
      <name val="Arial"/>
      <family val="2"/>
    </font>
    <font>
      <b/>
      <sz val="9"/>
      <name val="Arial"/>
      <family val="2"/>
    </font>
    <font>
      <sz val="12"/>
      <name val="Arial"/>
      <family val="2"/>
    </font>
    <font>
      <b/>
      <sz val="10"/>
      <name val="Arial"/>
      <family val="2"/>
    </font>
    <font>
      <b/>
      <sz val="12"/>
      <name val="Arial"/>
      <family val="2"/>
    </font>
    <font>
      <sz val="10"/>
      <color indexed="10"/>
      <name val="Arial"/>
      <family val="2"/>
    </font>
    <font>
      <sz val="8"/>
      <color indexed="10"/>
      <name val="Arial"/>
      <family val="2"/>
    </font>
    <font>
      <b/>
      <sz val="10"/>
      <color indexed="10"/>
      <name val="Arial"/>
      <family val="2"/>
    </font>
    <font>
      <b/>
      <sz val="9"/>
      <name val="Arial"/>
      <family val="2"/>
    </font>
    <font>
      <b/>
      <sz val="9"/>
      <color indexed="10"/>
      <name val="Arial"/>
      <family val="2"/>
    </font>
    <font>
      <sz val="9"/>
      <color indexed="10"/>
      <name val="Arial"/>
      <family val="2"/>
    </font>
    <font>
      <b/>
      <sz val="11"/>
      <name val="Arial"/>
      <family val="2"/>
    </font>
    <font>
      <sz val="10"/>
      <name val="Arial"/>
      <family val="2"/>
    </font>
    <font>
      <b/>
      <sz val="11"/>
      <color indexed="10"/>
      <name val="Arial"/>
      <family val="2"/>
    </font>
    <font>
      <i/>
      <sz val="9"/>
      <color indexed="10"/>
      <name val="Arial"/>
      <family val="2"/>
    </font>
    <font>
      <b/>
      <i/>
      <sz val="9"/>
      <color indexed="10"/>
      <name val="Arial"/>
      <family val="2"/>
    </font>
    <font>
      <sz val="12"/>
      <color indexed="10"/>
      <name val="Arial"/>
      <family val="2"/>
    </font>
    <font>
      <sz val="14"/>
      <name val="Arial"/>
      <family val="2"/>
    </font>
    <font>
      <b/>
      <sz val="9"/>
      <color rgb="FFFF0000"/>
      <name val="Arial"/>
      <family val="2"/>
    </font>
    <font>
      <b/>
      <sz val="11"/>
      <color rgb="FFFF0000"/>
      <name val="Arial"/>
      <family val="2"/>
    </font>
    <font>
      <b/>
      <sz val="9"/>
      <color indexed="81"/>
      <name val="Tahoma"/>
      <family val="2"/>
    </font>
    <font>
      <sz val="9"/>
      <color indexed="81"/>
      <name val="Tahoma"/>
      <family val="2"/>
    </font>
    <font>
      <u/>
      <sz val="9"/>
      <color indexed="81"/>
      <name val="Tahoma"/>
      <family val="2"/>
    </font>
    <font>
      <sz val="6.5"/>
      <name val="Arial"/>
      <family val="2"/>
    </font>
    <font>
      <sz val="6.5"/>
      <color indexed="10"/>
      <name val="Arial"/>
      <family val="2"/>
    </font>
    <font>
      <b/>
      <sz val="6.5"/>
      <name val="Arial"/>
      <family val="2"/>
    </font>
    <font>
      <sz val="6.5"/>
      <color rgb="FFFF0000"/>
      <name val="Arial"/>
      <family val="2"/>
    </font>
    <font>
      <b/>
      <sz val="12"/>
      <color theme="1"/>
      <name val="Arial"/>
      <family val="2"/>
    </font>
    <font>
      <sz val="12"/>
      <color theme="1"/>
      <name val="Arial"/>
      <family val="2"/>
    </font>
    <font>
      <b/>
      <sz val="9"/>
      <name val="Wingdings"/>
      <charset val="2"/>
    </font>
    <font>
      <i/>
      <u/>
      <sz val="9"/>
      <color indexed="10"/>
      <name val="Arial"/>
      <family val="2"/>
    </font>
    <font>
      <i/>
      <sz val="6.5"/>
      <name val="Arial"/>
      <family val="2"/>
    </font>
    <font>
      <b/>
      <sz val="10"/>
      <color theme="0" tint="-0.249977111117893"/>
      <name val="Arial"/>
      <family val="2"/>
    </font>
    <font>
      <b/>
      <sz val="9"/>
      <color theme="0"/>
      <name val="Arial"/>
      <family val="2"/>
    </font>
    <font>
      <b/>
      <sz val="11"/>
      <color theme="0"/>
      <name val="Arial"/>
      <family val="2"/>
    </font>
    <font>
      <sz val="7.5"/>
      <name val="Arial"/>
      <family val="2"/>
    </font>
    <font>
      <sz val="6.5"/>
      <name val="Wingdings"/>
      <charset val="2"/>
    </font>
    <font>
      <sz val="9"/>
      <name val="Wingdings"/>
      <charset val="2"/>
    </font>
    <font>
      <b/>
      <i/>
      <sz val="6.5"/>
      <color indexed="10"/>
      <name val="Arial"/>
      <family val="2"/>
    </font>
    <font>
      <b/>
      <sz val="12"/>
      <color theme="0"/>
      <name val="Arial"/>
      <family val="2"/>
    </font>
    <font>
      <b/>
      <sz val="12"/>
      <name val="Wingdings"/>
      <charset val="2"/>
    </font>
    <font>
      <sz val="10"/>
      <name val="Wingdings 3"/>
      <family val="1"/>
      <charset val="2"/>
    </font>
    <font>
      <b/>
      <sz val="30"/>
      <color theme="0"/>
      <name val="Wingdings 3"/>
      <family val="1"/>
      <charset val="2"/>
    </font>
    <font>
      <b/>
      <sz val="50"/>
      <color theme="0"/>
      <name val="Wingdings 3"/>
      <family val="1"/>
      <charset val="2"/>
    </font>
    <font>
      <sz val="6.5"/>
      <name val="Wingdings 3"/>
      <family val="1"/>
      <charset val="2"/>
    </font>
    <font>
      <sz val="50"/>
      <color theme="0"/>
      <name val="Wingdings 3"/>
      <family val="1"/>
      <charset val="2"/>
    </font>
    <font>
      <b/>
      <u/>
      <sz val="9"/>
      <color indexed="81"/>
      <name val="Tahoma"/>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BD"/>
        <bgColor indexed="64"/>
      </patternFill>
    </fill>
    <fill>
      <patternFill patternType="solid">
        <fgColor rgb="FFC1DAFF"/>
        <bgColor indexed="64"/>
      </patternFill>
    </fill>
    <fill>
      <patternFill patternType="solid">
        <fgColor rgb="FFFFE697"/>
        <bgColor indexed="64"/>
      </patternFill>
    </fill>
  </fills>
  <borders count="75">
    <border>
      <left/>
      <right/>
      <top/>
      <bottom/>
      <diagonal/>
    </border>
    <border>
      <left/>
      <right/>
      <top style="thin">
        <color indexed="64"/>
      </top>
      <bottom style="medium">
        <color indexed="64"/>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auto="1"/>
      </right>
      <top/>
      <bottom style="medium">
        <color auto="1"/>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bottom style="thick">
        <color indexed="64"/>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indexed="64"/>
      </right>
      <top style="hair">
        <color indexed="64"/>
      </top>
      <bottom style="hair">
        <color indexed="64"/>
      </bottom>
      <diagonal/>
    </border>
    <border>
      <left/>
      <right/>
      <top style="thin">
        <color indexed="64"/>
      </top>
      <bottom style="double">
        <color indexed="64"/>
      </bottom>
      <diagonal/>
    </border>
    <border>
      <left/>
      <right/>
      <top style="thin">
        <color theme="0"/>
      </top>
      <bottom style="thin">
        <color theme="0"/>
      </bottom>
      <diagonal/>
    </border>
    <border>
      <left/>
      <right style="thin">
        <color theme="0"/>
      </right>
      <top style="thin">
        <color theme="0"/>
      </top>
      <bottom/>
      <diagonal/>
    </border>
    <border>
      <left/>
      <right/>
      <top style="thin">
        <color theme="0"/>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auto="1"/>
      </left>
      <right style="medium">
        <color auto="1"/>
      </right>
      <top style="thin">
        <color indexed="64"/>
      </top>
      <bottom style="medium">
        <color auto="1"/>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568">
    <xf numFmtId="0" fontId="0" fillId="0" borderId="0" xfId="0"/>
    <xf numFmtId="0" fontId="28" fillId="2" borderId="0" xfId="0" applyFont="1" applyFill="1" applyProtection="1"/>
    <xf numFmtId="0" fontId="28" fillId="2" borderId="0" xfId="0" applyFont="1" applyFill="1" applyAlignment="1" applyProtection="1">
      <alignment horizontal="center"/>
    </xf>
    <xf numFmtId="0" fontId="0" fillId="2" borderId="0" xfId="0" applyFill="1" applyProtection="1"/>
    <xf numFmtId="0" fontId="7" fillId="2" borderId="0" xfId="0" applyFont="1" applyFill="1" applyProtection="1"/>
    <xf numFmtId="0" fontId="4" fillId="2" borderId="0" xfId="0" applyFont="1" applyFill="1" applyProtection="1"/>
    <xf numFmtId="0" fontId="10" fillId="2" borderId="0" xfId="0" applyFont="1" applyFill="1" applyProtection="1"/>
    <xf numFmtId="0" fontId="9" fillId="2" borderId="0" xfId="0" applyFont="1" applyFill="1" applyProtection="1"/>
    <xf numFmtId="0" fontId="21" fillId="2" borderId="0" xfId="0" applyFont="1" applyFill="1" applyProtection="1"/>
    <xf numFmtId="0" fontId="2" fillId="2" borderId="0" xfId="0" applyFont="1" applyFill="1" applyProtection="1"/>
    <xf numFmtId="0" fontId="7" fillId="2" borderId="0" xfId="0" applyFont="1" applyFill="1" applyAlignment="1" applyProtection="1">
      <alignment horizontal="left" vertical="center"/>
    </xf>
    <xf numFmtId="0" fontId="7" fillId="2" borderId="0" xfId="0" applyFont="1" applyFill="1" applyAlignment="1" applyProtection="1">
      <alignment horizontal="right"/>
    </xf>
    <xf numFmtId="0" fontId="2" fillId="2" borderId="0" xfId="0" applyFont="1" applyFill="1" applyAlignment="1" applyProtection="1">
      <alignment horizontal="left"/>
    </xf>
    <xf numFmtId="0" fontId="7" fillId="2" borderId="0" xfId="0" applyFont="1" applyFill="1" applyAlignment="1" applyProtection="1">
      <alignment horizontal="left"/>
    </xf>
    <xf numFmtId="0" fontId="4" fillId="2" borderId="0" xfId="0" applyFont="1" applyFill="1" applyAlignment="1" applyProtection="1">
      <alignment horizontal="left" vertical="center"/>
    </xf>
    <xf numFmtId="0" fontId="0" fillId="2" borderId="0" xfId="0" applyFill="1" applyBorder="1" applyProtection="1"/>
    <xf numFmtId="0" fontId="12" fillId="2" borderId="0" xfId="0" applyFont="1" applyFill="1" applyProtection="1"/>
    <xf numFmtId="0" fontId="6" fillId="2" borderId="0" xfId="0" applyFont="1" applyFill="1" applyProtection="1"/>
    <xf numFmtId="0" fontId="30" fillId="2" borderId="0" xfId="0" applyFont="1" applyFill="1" applyAlignment="1" applyProtection="1">
      <alignment horizontal="center"/>
    </xf>
    <xf numFmtId="0" fontId="8" fillId="2" borderId="0" xfId="0" applyFont="1" applyFill="1" applyProtection="1"/>
    <xf numFmtId="0" fontId="30" fillId="2" borderId="22" xfId="0" applyFont="1" applyFill="1" applyBorder="1" applyAlignment="1" applyProtection="1">
      <alignment horizontal="center"/>
    </xf>
    <xf numFmtId="49" fontId="6" fillId="2" borderId="11" xfId="0" applyNumberFormat="1" applyFont="1" applyFill="1" applyBorder="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4" fontId="4" fillId="2" borderId="0" xfId="0" applyNumberFormat="1" applyFont="1" applyFill="1" applyProtection="1"/>
    <xf numFmtId="0" fontId="28" fillId="2" borderId="25" xfId="0" applyFont="1" applyFill="1" applyBorder="1" applyAlignment="1" applyProtection="1">
      <alignment horizontal="center"/>
    </xf>
    <xf numFmtId="0" fontId="28" fillId="2" borderId="26" xfId="0" applyFont="1" applyFill="1" applyBorder="1" applyAlignment="1" applyProtection="1">
      <alignment horizontal="center"/>
    </xf>
    <xf numFmtId="0" fontId="28" fillId="2" borderId="22" xfId="0" applyFont="1" applyFill="1" applyBorder="1" applyAlignment="1" applyProtection="1">
      <alignment horizontal="center"/>
    </xf>
    <xf numFmtId="49" fontId="6" fillId="2" borderId="12" xfId="0" applyNumberFormat="1" applyFont="1" applyFill="1" applyBorder="1" applyAlignment="1" applyProtection="1">
      <alignment horizontal="center" vertical="center"/>
    </xf>
    <xf numFmtId="43" fontId="28" fillId="2" borderId="0" xfId="0" applyNumberFormat="1" applyFont="1" applyFill="1" applyProtection="1"/>
    <xf numFmtId="2" fontId="4" fillId="2" borderId="0" xfId="0" applyNumberFormat="1" applyFont="1" applyFill="1" applyProtection="1"/>
    <xf numFmtId="49" fontId="6" fillId="2" borderId="32" xfId="0" applyNumberFormat="1" applyFont="1" applyFill="1" applyBorder="1" applyAlignment="1" applyProtection="1">
      <alignment horizontal="center" vertical="center"/>
    </xf>
    <xf numFmtId="0" fontId="8" fillId="2" borderId="0" xfId="0" applyFont="1" applyFill="1" applyAlignment="1" applyProtection="1">
      <alignment vertical="center"/>
    </xf>
    <xf numFmtId="0" fontId="1" fillId="2" borderId="0" xfId="0" applyFont="1" applyFill="1" applyAlignment="1" applyProtection="1">
      <alignment vertical="center"/>
    </xf>
    <xf numFmtId="0" fontId="0" fillId="2" borderId="0" xfId="0" applyFill="1" applyAlignment="1" applyProtection="1">
      <alignment vertical="center"/>
    </xf>
    <xf numFmtId="0" fontId="10" fillId="2" borderId="0" xfId="0" applyNumberFormat="1" applyFont="1" applyFill="1" applyAlignment="1" applyProtection="1">
      <alignment horizontal="center"/>
    </xf>
    <xf numFmtId="0" fontId="29" fillId="2" borderId="0" xfId="0" applyNumberFormat="1" applyFont="1" applyFill="1" applyAlignment="1" applyProtection="1">
      <alignment horizontal="center"/>
    </xf>
    <xf numFmtId="0" fontId="11" fillId="2" borderId="0" xfId="0" applyNumberFormat="1" applyFont="1" applyFill="1" applyAlignment="1" applyProtection="1">
      <alignment horizontal="center"/>
    </xf>
    <xf numFmtId="49" fontId="16" fillId="2" borderId="0" xfId="0" applyNumberFormat="1" applyFont="1" applyFill="1" applyBorder="1" applyAlignment="1" applyProtection="1">
      <alignment horizontal="left"/>
    </xf>
    <xf numFmtId="0" fontId="16" fillId="2" borderId="0" xfId="0" applyFont="1" applyFill="1" applyAlignment="1" applyProtection="1">
      <alignment horizontal="right"/>
    </xf>
    <xf numFmtId="0" fontId="2" fillId="4" borderId="0" xfId="0" applyNumberFormat="1" applyFont="1" applyFill="1" applyBorder="1" applyProtection="1"/>
    <xf numFmtId="0" fontId="0" fillId="2" borderId="0" xfId="0" applyFill="1" applyAlignment="1" applyProtection="1">
      <alignment horizontal="right"/>
    </xf>
    <xf numFmtId="3" fontId="4" fillId="2" borderId="0" xfId="0" applyNumberFormat="1" applyFont="1" applyFill="1" applyProtection="1"/>
    <xf numFmtId="0" fontId="14" fillId="2" borderId="0" xfId="0" applyFont="1" applyFill="1" applyAlignment="1" applyProtection="1">
      <alignment horizontal="right"/>
    </xf>
    <xf numFmtId="0" fontId="6" fillId="2" borderId="0" xfId="0" applyFont="1" applyFill="1" applyAlignment="1" applyProtection="1">
      <alignment horizontal="right"/>
    </xf>
    <xf numFmtId="3" fontId="6" fillId="2" borderId="0" xfId="0" applyNumberFormat="1" applyFont="1" applyFill="1" applyAlignment="1" applyProtection="1">
      <alignment horizontal="center"/>
    </xf>
    <xf numFmtId="4" fontId="23" fillId="2" borderId="5" xfId="0" applyNumberFormat="1" applyFont="1" applyFill="1" applyBorder="1" applyAlignment="1" applyProtection="1">
      <alignment horizontal="right"/>
    </xf>
    <xf numFmtId="4" fontId="23" fillId="2" borderId="0" xfId="0" applyNumberFormat="1" applyFont="1" applyFill="1" applyBorder="1" applyAlignment="1" applyProtection="1">
      <alignment horizontal="right"/>
    </xf>
    <xf numFmtId="4" fontId="23" fillId="2" borderId="6" xfId="0" applyNumberFormat="1" applyFont="1" applyFill="1" applyBorder="1" applyAlignment="1" applyProtection="1">
      <alignment horizontal="right"/>
    </xf>
    <xf numFmtId="3" fontId="6" fillId="2" borderId="0" xfId="0" applyNumberFormat="1" applyFont="1" applyFill="1" applyBorder="1" applyAlignment="1" applyProtection="1">
      <alignment horizontal="right"/>
    </xf>
    <xf numFmtId="3" fontId="6" fillId="2" borderId="0" xfId="0" applyNumberFormat="1" applyFont="1" applyFill="1" applyBorder="1" applyAlignment="1" applyProtection="1">
      <alignment horizontal="center"/>
    </xf>
    <xf numFmtId="3" fontId="0" fillId="2" borderId="0" xfId="0" applyNumberFormat="1" applyFill="1" applyProtection="1"/>
    <xf numFmtId="4" fontId="15" fillId="2" borderId="0" xfId="0" applyNumberFormat="1" applyFont="1" applyFill="1" applyBorder="1" applyAlignment="1" applyProtection="1">
      <alignment horizontal="right"/>
    </xf>
    <xf numFmtId="4" fontId="23" fillId="2" borderId="0" xfId="0" applyNumberFormat="1" applyFont="1" applyFill="1" applyBorder="1" applyAlignment="1" applyProtection="1">
      <alignment horizontal="right" vertical="center"/>
    </xf>
    <xf numFmtId="4" fontId="15" fillId="2" borderId="5" xfId="0" applyNumberFormat="1" applyFont="1" applyFill="1" applyBorder="1" applyAlignment="1" applyProtection="1">
      <alignment horizontal="right" vertical="center"/>
    </xf>
    <xf numFmtId="4" fontId="15" fillId="2" borderId="6" xfId="0" applyNumberFormat="1" applyFont="1" applyFill="1" applyBorder="1" applyAlignment="1" applyProtection="1">
      <alignment horizontal="right" vertical="center"/>
    </xf>
    <xf numFmtId="4" fontId="23" fillId="2" borderId="7" xfId="0" applyNumberFormat="1" applyFont="1" applyFill="1" applyBorder="1" applyAlignment="1" applyProtection="1">
      <alignment horizontal="right"/>
    </xf>
    <xf numFmtId="4" fontId="23" fillId="2" borderId="8" xfId="0" applyNumberFormat="1" applyFont="1" applyFill="1" applyBorder="1" applyAlignment="1" applyProtection="1">
      <alignment horizontal="right"/>
    </xf>
    <xf numFmtId="0" fontId="9" fillId="2" borderId="0" xfId="0" applyFont="1" applyFill="1" applyAlignment="1" applyProtection="1">
      <alignment vertical="top"/>
    </xf>
    <xf numFmtId="49" fontId="9" fillId="2" borderId="0" xfId="0" applyNumberFormat="1" applyFont="1" applyFill="1" applyBorder="1" applyAlignment="1" applyProtection="1">
      <alignment horizontal="right" vertical="top"/>
    </xf>
    <xf numFmtId="0" fontId="9" fillId="2" borderId="0" xfId="0" applyFont="1" applyFill="1" applyBorder="1" applyAlignment="1" applyProtection="1">
      <alignment vertical="top"/>
    </xf>
    <xf numFmtId="0" fontId="7" fillId="2" borderId="0" xfId="0" applyFont="1" applyFill="1" applyAlignment="1" applyProtection="1">
      <alignment vertical="center"/>
    </xf>
    <xf numFmtId="0" fontId="6" fillId="2" borderId="10" xfId="0" applyFont="1" applyFill="1" applyBorder="1" applyAlignment="1" applyProtection="1">
      <alignment vertical="center"/>
    </xf>
    <xf numFmtId="0" fontId="6" fillId="2" borderId="0" xfId="0" applyFont="1" applyFill="1" applyBorder="1" applyAlignment="1" applyProtection="1">
      <alignment vertical="center"/>
    </xf>
    <xf numFmtId="4" fontId="6" fillId="2" borderId="45" xfId="0" applyNumberFormat="1" applyFont="1" applyFill="1" applyBorder="1" applyAlignment="1" applyProtection="1">
      <alignment vertical="center"/>
    </xf>
    <xf numFmtId="4" fontId="6" fillId="2" borderId="0" xfId="0" applyNumberFormat="1" applyFont="1" applyFill="1" applyBorder="1" applyAlignment="1" applyProtection="1">
      <alignment vertical="center"/>
    </xf>
    <xf numFmtId="4" fontId="14" fillId="2" borderId="14" xfId="0" applyNumberFormat="1" applyFont="1" applyFill="1" applyBorder="1" applyAlignment="1" applyProtection="1">
      <alignment horizontal="right" vertical="center"/>
    </xf>
    <xf numFmtId="4" fontId="14" fillId="2" borderId="15" xfId="0" applyNumberFormat="1" applyFont="1" applyFill="1" applyBorder="1" applyAlignment="1" applyProtection="1">
      <alignment horizontal="right" vertical="center"/>
    </xf>
    <xf numFmtId="0" fontId="4" fillId="2" borderId="0" xfId="0" applyFont="1" applyFill="1" applyAlignment="1" applyProtection="1"/>
    <xf numFmtId="3" fontId="4" fillId="2" borderId="0" xfId="0" applyNumberFormat="1" applyFont="1" applyFill="1" applyAlignment="1" applyProtection="1"/>
    <xf numFmtId="0" fontId="4" fillId="2" borderId="0" xfId="0" applyFont="1" applyFill="1" applyBorder="1" applyAlignment="1" applyProtection="1"/>
    <xf numFmtId="3" fontId="4" fillId="2" borderId="0" xfId="0" applyNumberFormat="1" applyFont="1" applyFill="1" applyBorder="1" applyAlignment="1" applyProtection="1"/>
    <xf numFmtId="0" fontId="2" fillId="2" borderId="0" xfId="0" applyFont="1" applyFill="1" applyAlignment="1" applyProtection="1">
      <alignment vertical="center"/>
    </xf>
    <xf numFmtId="0" fontId="4" fillId="2" borderId="0" xfId="0" applyFont="1" applyFill="1" applyAlignment="1" applyProtection="1">
      <alignment horizontal="right" vertical="center"/>
    </xf>
    <xf numFmtId="3" fontId="23" fillId="2" borderId="5" xfId="0" applyNumberFormat="1" applyFont="1" applyFill="1" applyBorder="1" applyAlignment="1" applyProtection="1">
      <alignment horizontal="right" vertical="center"/>
    </xf>
    <xf numFmtId="3" fontId="23" fillId="2" borderId="0" xfId="0" applyNumberFormat="1" applyFont="1" applyFill="1" applyBorder="1" applyAlignment="1" applyProtection="1">
      <alignment horizontal="right" vertical="center"/>
    </xf>
    <xf numFmtId="3" fontId="23" fillId="2" borderId="6" xfId="0" applyNumberFormat="1" applyFont="1" applyFill="1" applyBorder="1" applyAlignment="1" applyProtection="1">
      <alignment horizontal="right" vertical="center"/>
    </xf>
    <xf numFmtId="0" fontId="14" fillId="2" borderId="0" xfId="0" applyFont="1" applyFill="1" applyBorder="1" applyAlignment="1" applyProtection="1">
      <alignment horizontal="center" vertical="center"/>
    </xf>
    <xf numFmtId="49" fontId="9" fillId="2" borderId="0" xfId="0" applyNumberFormat="1" applyFont="1" applyFill="1" applyBorder="1" applyAlignment="1" applyProtection="1">
      <alignment horizontal="right" vertical="center"/>
    </xf>
    <xf numFmtId="0" fontId="9" fillId="2" borderId="0" xfId="0" applyFont="1" applyFill="1" applyAlignment="1" applyProtection="1">
      <alignment vertical="center"/>
    </xf>
    <xf numFmtId="0" fontId="6" fillId="2" borderId="0" xfId="0" applyFont="1" applyFill="1" applyAlignment="1" applyProtection="1">
      <alignment horizontal="right" vertical="center"/>
    </xf>
    <xf numFmtId="49" fontId="4" fillId="2" borderId="0" xfId="0" applyNumberFormat="1" applyFont="1" applyFill="1" applyBorder="1" applyAlignment="1" applyProtection="1">
      <alignment horizontal="right" vertical="center"/>
    </xf>
    <xf numFmtId="3" fontId="4" fillId="2" borderId="0" xfId="0" applyNumberFormat="1" applyFont="1" applyFill="1" applyAlignment="1" applyProtection="1">
      <alignment vertical="center"/>
    </xf>
    <xf numFmtId="4" fontId="14" fillId="2" borderId="5" xfId="0" applyNumberFormat="1" applyFont="1" applyFill="1" applyBorder="1" applyAlignment="1" applyProtection="1">
      <alignment horizontal="right" vertical="center"/>
    </xf>
    <xf numFmtId="4" fontId="14" fillId="2" borderId="0" xfId="0" applyNumberFormat="1" applyFont="1" applyFill="1" applyBorder="1" applyAlignment="1" applyProtection="1">
      <alignment horizontal="right" vertical="center"/>
    </xf>
    <xf numFmtId="4" fontId="14" fillId="2" borderId="6" xfId="0" applyNumberFormat="1" applyFont="1" applyFill="1" applyBorder="1" applyAlignment="1" applyProtection="1">
      <alignment horizontal="right" vertical="center"/>
    </xf>
    <xf numFmtId="4" fontId="14" fillId="2" borderId="12" xfId="0" applyNumberFormat="1" applyFont="1" applyFill="1" applyBorder="1" applyAlignment="1" applyProtection="1">
      <alignment horizontal="right" vertical="center"/>
    </xf>
    <xf numFmtId="4" fontId="14" fillId="2" borderId="44" xfId="0" applyNumberFormat="1" applyFont="1" applyFill="1" applyBorder="1" applyAlignment="1" applyProtection="1">
      <alignment horizontal="right" vertical="center"/>
    </xf>
    <xf numFmtId="0" fontId="14" fillId="2" borderId="0" xfId="0" applyFont="1" applyFill="1" applyAlignment="1" applyProtection="1">
      <alignment vertical="center"/>
    </xf>
    <xf numFmtId="0" fontId="14" fillId="2" borderId="0" xfId="0" applyFont="1" applyFill="1" applyAlignment="1" applyProtection="1">
      <alignment horizontal="lef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49" fontId="6" fillId="2" borderId="0" xfId="0" applyNumberFormat="1" applyFont="1" applyFill="1" applyBorder="1" applyAlignment="1" applyProtection="1">
      <alignment horizontal="right" vertical="center"/>
    </xf>
    <xf numFmtId="0" fontId="6" fillId="2" borderId="0" xfId="0" applyFont="1" applyFill="1" applyAlignment="1" applyProtection="1">
      <alignment vertical="center"/>
    </xf>
    <xf numFmtId="4" fontId="6" fillId="2" borderId="0" xfId="0" applyNumberFormat="1" applyFont="1" applyFill="1" applyAlignment="1" applyProtection="1">
      <alignment vertical="center"/>
    </xf>
    <xf numFmtId="3" fontId="6" fillId="2" borderId="0" xfId="0" applyNumberFormat="1" applyFont="1" applyFill="1" applyBorder="1" applyAlignment="1" applyProtection="1">
      <alignment vertical="center"/>
    </xf>
    <xf numFmtId="4" fontId="15" fillId="2" borderId="0" xfId="0" applyNumberFormat="1" applyFont="1" applyFill="1" applyBorder="1" applyAlignment="1" applyProtection="1">
      <alignment horizontal="right" vertical="center"/>
    </xf>
    <xf numFmtId="3" fontId="4" fillId="2" borderId="0" xfId="0" applyNumberFormat="1" applyFont="1" applyFill="1" applyBorder="1" applyAlignment="1" applyProtection="1">
      <alignment vertical="center"/>
    </xf>
    <xf numFmtId="4" fontId="4" fillId="2" borderId="5" xfId="0" applyNumberFormat="1" applyFont="1" applyFill="1" applyBorder="1" applyAlignment="1" applyProtection="1">
      <alignment horizontal="right" vertical="center"/>
    </xf>
    <xf numFmtId="4" fontId="4" fillId="2" borderId="0" xfId="0" applyNumberFormat="1" applyFont="1" applyFill="1" applyBorder="1" applyAlignment="1" applyProtection="1">
      <alignment horizontal="right" vertical="center"/>
    </xf>
    <xf numFmtId="4" fontId="4" fillId="2" borderId="6" xfId="0" applyNumberFormat="1" applyFont="1" applyFill="1" applyBorder="1" applyAlignment="1" applyProtection="1">
      <alignment horizontal="right" vertical="center"/>
    </xf>
    <xf numFmtId="0" fontId="14" fillId="2" borderId="0" xfId="0" applyFont="1" applyFill="1" applyAlignment="1" applyProtection="1">
      <alignment horizontal="center" vertical="center"/>
    </xf>
    <xf numFmtId="4" fontId="35" fillId="2"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49" fontId="13" fillId="2" borderId="0" xfId="0" applyNumberFormat="1" applyFont="1" applyFill="1" applyBorder="1" applyAlignment="1" applyProtection="1">
      <alignment horizontal="right" vertical="center"/>
    </xf>
    <xf numFmtId="4" fontId="19" fillId="2" borderId="0" xfId="0" applyNumberFormat="1" applyFont="1" applyFill="1" applyBorder="1" applyAlignment="1" applyProtection="1">
      <alignment horizontal="center" vertical="center"/>
    </xf>
    <xf numFmtId="0" fontId="13" fillId="2" borderId="0" xfId="0" applyFont="1" applyFill="1" applyBorder="1" applyAlignment="1" applyProtection="1">
      <alignment horizontal="right" vertical="center"/>
    </xf>
    <xf numFmtId="0" fontId="20" fillId="2" borderId="0" xfId="0" applyFont="1" applyFill="1" applyAlignment="1" applyProtection="1">
      <alignment vertical="center"/>
    </xf>
    <xf numFmtId="0" fontId="9" fillId="2" borderId="0" xfId="0" applyFont="1" applyFill="1" applyAlignment="1" applyProtection="1">
      <alignment horizontal="left" vertical="center"/>
    </xf>
    <xf numFmtId="2" fontId="28" fillId="2" borderId="22" xfId="0" applyNumberFormat="1" applyFont="1" applyFill="1" applyBorder="1" applyAlignment="1" applyProtection="1">
      <alignment horizontal="center"/>
    </xf>
    <xf numFmtId="0" fontId="28" fillId="2" borderId="0" xfId="0" applyFont="1" applyFill="1" applyAlignment="1" applyProtection="1">
      <alignment horizontal="right"/>
    </xf>
    <xf numFmtId="49" fontId="4" fillId="3" borderId="27" xfId="0" applyNumberFormat="1" applyFont="1" applyFill="1" applyBorder="1" applyAlignment="1" applyProtection="1">
      <alignment horizontal="center" vertical="center"/>
      <protection locked="0"/>
    </xf>
    <xf numFmtId="49" fontId="4" fillId="3" borderId="28" xfId="0" applyNumberFormat="1" applyFont="1" applyFill="1" applyBorder="1" applyAlignment="1" applyProtection="1">
      <alignment horizontal="center" vertical="center"/>
      <protection locked="0"/>
    </xf>
    <xf numFmtId="4" fontId="4" fillId="3" borderId="4" xfId="0" applyNumberFormat="1" applyFont="1" applyFill="1" applyBorder="1" applyAlignment="1" applyProtection="1">
      <alignment vertical="center"/>
      <protection locked="0"/>
    </xf>
    <xf numFmtId="4" fontId="4" fillId="3" borderId="3" xfId="0" applyNumberFormat="1" applyFont="1" applyFill="1" applyBorder="1" applyAlignment="1" applyProtection="1">
      <alignment vertical="center"/>
      <protection locked="0"/>
    </xf>
    <xf numFmtId="4" fontId="4" fillId="3" borderId="13" xfId="0" applyNumberFormat="1" applyFont="1" applyFill="1" applyBorder="1" applyAlignment="1" applyProtection="1">
      <alignment vertical="center"/>
      <protection locked="0"/>
    </xf>
    <xf numFmtId="0" fontId="1" fillId="2" borderId="0" xfId="0" applyFont="1" applyFill="1" applyProtection="1"/>
    <xf numFmtId="0" fontId="36" fillId="2" borderId="0" xfId="0" applyFont="1" applyFill="1" applyAlignment="1" applyProtection="1">
      <alignment horizontal="center"/>
    </xf>
    <xf numFmtId="0" fontId="30" fillId="2" borderId="0" xfId="0" applyFont="1" applyFill="1" applyBorder="1" applyAlignment="1" applyProtection="1">
      <alignment horizontal="center"/>
    </xf>
    <xf numFmtId="165" fontId="28" fillId="2" borderId="0" xfId="0" applyNumberFormat="1" applyFont="1" applyFill="1" applyProtection="1"/>
    <xf numFmtId="0" fontId="28" fillId="2" borderId="0" xfId="0" applyNumberFormat="1" applyFont="1" applyFill="1" applyProtection="1"/>
    <xf numFmtId="0" fontId="30" fillId="2" borderId="0" xfId="0" applyFont="1" applyFill="1" applyProtection="1"/>
    <xf numFmtId="165" fontId="28" fillId="2" borderId="0" xfId="0" applyNumberFormat="1" applyFont="1" applyFill="1" applyAlignment="1" applyProtection="1">
      <alignment horizontal="right"/>
    </xf>
    <xf numFmtId="0" fontId="4" fillId="2" borderId="25" xfId="0" applyFont="1" applyFill="1" applyBorder="1" applyProtection="1"/>
    <xf numFmtId="165" fontId="28" fillId="2" borderId="26" xfId="0" applyNumberFormat="1" applyFont="1" applyFill="1" applyBorder="1" applyAlignment="1" applyProtection="1">
      <alignment horizontal="right"/>
    </xf>
    <xf numFmtId="0" fontId="30" fillId="2" borderId="22" xfId="0" applyFont="1" applyFill="1" applyBorder="1" applyProtection="1"/>
    <xf numFmtId="0" fontId="30" fillId="2" borderId="0" xfId="0" applyFont="1" applyFill="1" applyAlignment="1" applyProtection="1">
      <alignment horizontal="right"/>
    </xf>
    <xf numFmtId="2" fontId="30" fillId="2" borderId="22" xfId="0" applyNumberFormat="1" applyFont="1" applyFill="1" applyBorder="1" applyAlignment="1" applyProtection="1">
      <alignment horizontal="center"/>
    </xf>
    <xf numFmtId="0" fontId="37" fillId="2" borderId="0" xfId="0" applyFont="1" applyFill="1" applyProtection="1"/>
    <xf numFmtId="1" fontId="30" fillId="2" borderId="22" xfId="0" applyNumberFormat="1" applyFont="1" applyFill="1" applyBorder="1" applyAlignment="1" applyProtection="1">
      <alignment horizontal="center"/>
    </xf>
    <xf numFmtId="1" fontId="30" fillId="2" borderId="0" xfId="0" applyNumberFormat="1" applyFont="1" applyFill="1" applyBorder="1" applyAlignment="1" applyProtection="1">
      <alignment horizontal="center"/>
    </xf>
    <xf numFmtId="1" fontId="28" fillId="2" borderId="22" xfId="0" applyNumberFormat="1" applyFont="1" applyFill="1" applyBorder="1" applyAlignment="1" applyProtection="1">
      <alignment horizontal="right"/>
    </xf>
    <xf numFmtId="4" fontId="8" fillId="2" borderId="21" xfId="1" applyNumberFormat="1" applyFont="1" applyFill="1" applyBorder="1" applyAlignment="1" applyProtection="1">
      <alignment horizontal="center" vertical="center"/>
    </xf>
    <xf numFmtId="49" fontId="4" fillId="3" borderId="29"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1" fillId="2" borderId="0" xfId="0" applyFont="1" applyFill="1" applyAlignment="1" applyProtection="1">
      <alignment horizontal="center"/>
    </xf>
    <xf numFmtId="0" fontId="31" fillId="2" borderId="0" xfId="0" applyFont="1" applyFill="1" applyAlignment="1" applyProtection="1">
      <alignment horizontal="left" vertical="center"/>
    </xf>
    <xf numFmtId="164" fontId="4" fillId="3" borderId="30" xfId="0" applyNumberFormat="1" applyFont="1" applyFill="1" applyBorder="1" applyAlignment="1" applyProtection="1">
      <alignment horizontal="center" vertical="center"/>
      <protection locked="0"/>
    </xf>
    <xf numFmtId="164" fontId="4" fillId="3" borderId="31" xfId="0" applyNumberFormat="1" applyFont="1" applyFill="1" applyBorder="1" applyAlignment="1" applyProtection="1">
      <alignment horizontal="center" vertical="center"/>
      <protection locked="0"/>
    </xf>
    <xf numFmtId="164" fontId="4" fillId="3" borderId="35" xfId="0" applyNumberFormat="1" applyFont="1" applyFill="1" applyBorder="1" applyAlignment="1" applyProtection="1">
      <alignment horizontal="center" vertical="center"/>
      <protection locked="0"/>
    </xf>
    <xf numFmtId="4" fontId="8" fillId="2" borderId="21" xfId="1" applyNumberFormat="1"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4" fontId="4" fillId="2" borderId="0" xfId="0" applyNumberFormat="1" applyFont="1" applyFill="1" applyAlignment="1" applyProtection="1">
      <alignment vertical="center"/>
    </xf>
    <xf numFmtId="0" fontId="42" fillId="2" borderId="0" xfId="0" applyFont="1" applyFill="1" applyAlignment="1" applyProtection="1"/>
    <xf numFmtId="3" fontId="6" fillId="2" borderId="0" xfId="0" applyNumberFormat="1" applyFont="1" applyFill="1" applyBorder="1" applyAlignment="1" applyProtection="1">
      <alignment horizontal="right" vertical="center"/>
    </xf>
    <xf numFmtId="4" fontId="4" fillId="2" borderId="27" xfId="1" applyNumberFormat="1" applyFont="1" applyFill="1" applyBorder="1" applyAlignment="1" applyProtection="1">
      <alignment horizontal="right" vertical="center"/>
    </xf>
    <xf numFmtId="4" fontId="4" fillId="2" borderId="28" xfId="1" applyNumberFormat="1" applyFont="1" applyFill="1" applyBorder="1" applyAlignment="1" applyProtection="1">
      <alignment horizontal="right" vertical="center"/>
    </xf>
    <xf numFmtId="4" fontId="4" fillId="2" borderId="29" xfId="1" applyNumberFormat="1" applyFont="1" applyFill="1" applyBorder="1" applyAlignment="1" applyProtection="1">
      <alignment horizontal="right" vertical="center"/>
    </xf>
    <xf numFmtId="0" fontId="43" fillId="2" borderId="0" xfId="0" applyFont="1" applyFill="1" applyProtection="1"/>
    <xf numFmtId="0" fontId="43" fillId="2" borderId="0" xfId="0" applyFont="1" applyFill="1" applyAlignment="1" applyProtection="1">
      <alignment horizontal="left"/>
    </xf>
    <xf numFmtId="0" fontId="31" fillId="2" borderId="0" xfId="0" applyFont="1" applyFill="1" applyProtection="1"/>
    <xf numFmtId="0" fontId="29" fillId="2" borderId="0" xfId="0" applyFont="1" applyFill="1" applyAlignment="1" applyProtection="1">
      <alignment horizontal="left"/>
    </xf>
    <xf numFmtId="0" fontId="28" fillId="2" borderId="0" xfId="0" applyFont="1" applyFill="1" applyAlignment="1" applyProtection="1">
      <alignment vertical="center"/>
    </xf>
    <xf numFmtId="0" fontId="28" fillId="2" borderId="0" xfId="0" applyFont="1" applyFill="1" applyAlignment="1" applyProtection="1">
      <alignment horizontal="center" vertical="center"/>
    </xf>
    <xf numFmtId="0" fontId="36" fillId="2" borderId="0" xfId="0" applyFont="1" applyFill="1" applyProtection="1"/>
    <xf numFmtId="4" fontId="23" fillId="2" borderId="14" xfId="0" applyNumberFormat="1" applyFont="1" applyFill="1" applyBorder="1" applyAlignment="1" applyProtection="1">
      <alignment horizontal="right" vertical="center"/>
    </xf>
    <xf numFmtId="4" fontId="23" fillId="2" borderId="15" xfId="0" applyNumberFormat="1" applyFont="1" applyFill="1" applyBorder="1" applyAlignment="1" applyProtection="1">
      <alignment horizontal="right" vertical="center"/>
    </xf>
    <xf numFmtId="0" fontId="6" fillId="2" borderId="2" xfId="0" applyFont="1" applyFill="1" applyBorder="1" applyAlignment="1" applyProtection="1">
      <alignment horizontal="right"/>
    </xf>
    <xf numFmtId="3" fontId="6" fillId="2" borderId="2" xfId="0" applyNumberFormat="1" applyFont="1" applyFill="1" applyBorder="1" applyAlignment="1" applyProtection="1">
      <alignment horizontal="right"/>
    </xf>
    <xf numFmtId="0" fontId="6" fillId="2" borderId="2" xfId="0" applyFont="1" applyFill="1" applyBorder="1" applyAlignment="1" applyProtection="1">
      <alignment horizontal="right" vertical="center"/>
    </xf>
    <xf numFmtId="0" fontId="4" fillId="2" borderId="0" xfId="0" applyFont="1" applyFill="1" applyBorder="1" applyAlignment="1" applyProtection="1">
      <alignment vertical="top"/>
    </xf>
    <xf numFmtId="4" fontId="14" fillId="2" borderId="11" xfId="0" applyNumberFormat="1" applyFont="1" applyFill="1" applyBorder="1" applyAlignment="1" applyProtection="1">
      <alignment horizontal="right" vertical="center"/>
    </xf>
    <xf numFmtId="4" fontId="14" fillId="2" borderId="54" xfId="0" applyNumberFormat="1" applyFont="1" applyFill="1" applyBorder="1" applyAlignment="1" applyProtection="1">
      <alignment horizontal="right" vertical="center"/>
    </xf>
    <xf numFmtId="4" fontId="14" fillId="2" borderId="55" xfId="0" applyNumberFormat="1" applyFont="1" applyFill="1" applyBorder="1" applyAlignment="1" applyProtection="1">
      <alignment horizontal="right" vertical="center"/>
    </xf>
    <xf numFmtId="4" fontId="14" fillId="2" borderId="56" xfId="0" applyNumberFormat="1" applyFont="1" applyFill="1" applyBorder="1" applyAlignment="1" applyProtection="1">
      <alignment horizontal="right" vertical="center"/>
    </xf>
    <xf numFmtId="0" fontId="10" fillId="2" borderId="7" xfId="0" applyFont="1" applyFill="1" applyBorder="1" applyProtection="1"/>
    <xf numFmtId="0" fontId="10" fillId="2" borderId="2" xfId="0" applyFont="1" applyFill="1" applyBorder="1" applyProtection="1"/>
    <xf numFmtId="0" fontId="10" fillId="2" borderId="8" xfId="0" applyFont="1" applyFill="1" applyBorder="1" applyProtection="1"/>
    <xf numFmtId="0" fontId="38" fillId="2" borderId="0" xfId="0" applyFont="1" applyFill="1" applyAlignment="1" applyProtection="1">
      <alignment vertical="center"/>
    </xf>
    <xf numFmtId="0" fontId="0" fillId="2" borderId="0" xfId="0" applyNumberFormat="1" applyFill="1" applyProtection="1"/>
    <xf numFmtId="0" fontId="46" fillId="2" borderId="0" xfId="0" applyFont="1" applyFill="1" applyProtection="1"/>
    <xf numFmtId="0" fontId="47" fillId="2" borderId="57" xfId="0" applyFont="1" applyFill="1" applyBorder="1" applyAlignment="1" applyProtection="1"/>
    <xf numFmtId="0" fontId="47" fillId="2" borderId="0" xfId="0" applyFont="1" applyFill="1" applyBorder="1" applyAlignment="1" applyProtection="1"/>
    <xf numFmtId="0" fontId="48" fillId="2" borderId="57" xfId="0" applyFont="1" applyFill="1" applyBorder="1" applyAlignment="1" applyProtection="1"/>
    <xf numFmtId="0" fontId="49" fillId="2" borderId="0" xfId="0" applyFont="1" applyFill="1" applyAlignment="1" applyProtection="1">
      <alignment horizontal="center"/>
    </xf>
    <xf numFmtId="0" fontId="39" fillId="2" borderId="0" xfId="0" applyFont="1" applyFill="1" applyAlignment="1" applyProtection="1">
      <alignment vertical="top" wrapText="1"/>
    </xf>
    <xf numFmtId="0" fontId="32" fillId="6" borderId="42" xfId="0" applyFont="1" applyFill="1" applyBorder="1" applyAlignment="1" applyProtection="1">
      <alignment horizontal="left"/>
    </xf>
    <xf numFmtId="0" fontId="32" fillId="6" borderId="42" xfId="0" applyFont="1" applyFill="1" applyBorder="1" applyAlignment="1" applyProtection="1">
      <alignment horizontal="right"/>
    </xf>
    <xf numFmtId="0" fontId="33" fillId="6" borderId="42" xfId="0" applyFont="1" applyFill="1" applyBorder="1" applyProtection="1"/>
    <xf numFmtId="3" fontId="32" fillId="6" borderId="42" xfId="0" applyNumberFormat="1" applyFont="1" applyFill="1" applyBorder="1" applyProtection="1"/>
    <xf numFmtId="3" fontId="33" fillId="6" borderId="42" xfId="0" applyNumberFormat="1" applyFont="1" applyFill="1" applyBorder="1" applyProtection="1"/>
    <xf numFmtId="49" fontId="33" fillId="6" borderId="42" xfId="0" applyNumberFormat="1" applyFont="1" applyFill="1" applyBorder="1" applyProtection="1"/>
    <xf numFmtId="0" fontId="33" fillId="6" borderId="43" xfId="0" applyFont="1" applyFill="1" applyBorder="1" applyProtection="1"/>
    <xf numFmtId="0" fontId="32" fillId="6" borderId="41" xfId="0" applyFont="1" applyFill="1" applyBorder="1" applyAlignment="1" applyProtection="1">
      <alignment horizontal="left"/>
    </xf>
    <xf numFmtId="0" fontId="48" fillId="7" borderId="57" xfId="0" applyFont="1" applyFill="1" applyBorder="1" applyAlignment="1" applyProtection="1"/>
    <xf numFmtId="0" fontId="47" fillId="7" borderId="57" xfId="0" applyFont="1" applyFill="1" applyBorder="1" applyAlignment="1" applyProtection="1"/>
    <xf numFmtId="0" fontId="47" fillId="7" borderId="0" xfId="0" applyFont="1" applyFill="1" applyBorder="1" applyAlignment="1" applyProtection="1"/>
    <xf numFmtId="0" fontId="0" fillId="7" borderId="0" xfId="0" applyFill="1" applyBorder="1" applyProtection="1"/>
    <xf numFmtId="49" fontId="6" fillId="7" borderId="11" xfId="0" applyNumberFormat="1" applyFont="1" applyFill="1" applyBorder="1" applyAlignment="1" applyProtection="1">
      <alignment horizontal="center" vertical="center"/>
    </xf>
    <xf numFmtId="0" fontId="4" fillId="7" borderId="0" xfId="0" applyFont="1" applyFill="1" applyBorder="1" applyAlignment="1" applyProtection="1">
      <alignment vertical="center"/>
    </xf>
    <xf numFmtId="4" fontId="4" fillId="7" borderId="27" xfId="1" applyNumberFormat="1" applyFont="1" applyFill="1" applyBorder="1" applyAlignment="1" applyProtection="1">
      <alignment horizontal="right" vertical="center"/>
    </xf>
    <xf numFmtId="49" fontId="6" fillId="7" borderId="12" xfId="0" applyNumberFormat="1" applyFont="1" applyFill="1" applyBorder="1" applyAlignment="1" applyProtection="1">
      <alignment horizontal="center" vertical="center"/>
    </xf>
    <xf numFmtId="4" fontId="4" fillId="7" borderId="28" xfId="1" applyNumberFormat="1" applyFont="1" applyFill="1" applyBorder="1" applyAlignment="1" applyProtection="1">
      <alignment horizontal="right" vertical="center"/>
    </xf>
    <xf numFmtId="49" fontId="6" fillId="7" borderId="32" xfId="0" applyNumberFormat="1" applyFont="1" applyFill="1" applyBorder="1" applyAlignment="1" applyProtection="1">
      <alignment horizontal="center" vertical="center"/>
    </xf>
    <xf numFmtId="4" fontId="4" fillId="7" borderId="29" xfId="1" applyNumberFormat="1" applyFont="1" applyFill="1" applyBorder="1" applyAlignment="1" applyProtection="1">
      <alignment horizontal="right" vertical="center"/>
    </xf>
    <xf numFmtId="4" fontId="8" fillId="7" borderId="21" xfId="1" applyNumberFormat="1" applyFont="1" applyFill="1" applyBorder="1" applyAlignment="1" applyProtection="1">
      <alignment horizontal="center" vertical="center"/>
    </xf>
    <xf numFmtId="0" fontId="4" fillId="7" borderId="0" xfId="0" applyFont="1" applyFill="1" applyBorder="1" applyAlignment="1" applyProtection="1">
      <alignment horizontal="right" vertical="center"/>
    </xf>
    <xf numFmtId="4" fontId="8" fillId="7" borderId="21" xfId="1" applyNumberFormat="1" applyFont="1" applyFill="1" applyBorder="1" applyAlignment="1" applyProtection="1">
      <alignment horizontal="right" vertical="center"/>
    </xf>
    <xf numFmtId="49" fontId="16" fillId="7" borderId="0" xfId="0" applyNumberFormat="1" applyFont="1" applyFill="1" applyBorder="1" applyAlignment="1" applyProtection="1">
      <alignment horizontal="left"/>
    </xf>
    <xf numFmtId="0" fontId="2" fillId="7" borderId="0" xfId="0" applyNumberFormat="1" applyFont="1" applyFill="1" applyBorder="1" applyProtection="1"/>
    <xf numFmtId="3" fontId="23" fillId="7" borderId="5" xfId="0" applyNumberFormat="1" applyFont="1" applyFill="1" applyBorder="1" applyAlignment="1" applyProtection="1">
      <alignment horizontal="right" vertical="center"/>
    </xf>
    <xf numFmtId="3" fontId="23" fillId="7" borderId="0" xfId="0" applyNumberFormat="1" applyFont="1" applyFill="1" applyBorder="1" applyAlignment="1" applyProtection="1">
      <alignment horizontal="right" vertical="center"/>
    </xf>
    <xf numFmtId="3" fontId="23" fillId="7" borderId="6" xfId="0" applyNumberFormat="1" applyFont="1" applyFill="1" applyBorder="1" applyAlignment="1" applyProtection="1">
      <alignment horizontal="right" vertical="center"/>
    </xf>
    <xf numFmtId="0" fontId="14" fillId="7" borderId="0" xfId="0" applyFont="1" applyFill="1" applyBorder="1" applyAlignment="1" applyProtection="1">
      <alignment horizontal="center" vertical="center"/>
    </xf>
    <xf numFmtId="49" fontId="9" fillId="7" borderId="0" xfId="0" applyNumberFormat="1" applyFont="1" applyFill="1" applyBorder="1" applyAlignment="1" applyProtection="1">
      <alignment horizontal="right" vertical="top"/>
    </xf>
    <xf numFmtId="0" fontId="6" fillId="7" borderId="2" xfId="0" applyFont="1" applyFill="1" applyBorder="1" applyAlignment="1" applyProtection="1">
      <alignment horizontal="right"/>
    </xf>
    <xf numFmtId="4" fontId="23" fillId="7" borderId="7" xfId="0" applyNumberFormat="1" applyFont="1" applyFill="1" applyBorder="1" applyAlignment="1" applyProtection="1">
      <alignment horizontal="right"/>
    </xf>
    <xf numFmtId="4" fontId="23" fillId="7" borderId="0" xfId="0" applyNumberFormat="1" applyFont="1" applyFill="1" applyBorder="1" applyAlignment="1" applyProtection="1">
      <alignment horizontal="right"/>
    </xf>
    <xf numFmtId="4" fontId="23" fillId="7" borderId="8" xfId="0" applyNumberFormat="1" applyFont="1" applyFill="1" applyBorder="1" applyAlignment="1" applyProtection="1">
      <alignment horizontal="right"/>
    </xf>
    <xf numFmtId="49" fontId="4" fillId="7" borderId="0" xfId="0" applyNumberFormat="1" applyFont="1" applyFill="1" applyBorder="1" applyAlignment="1" applyProtection="1">
      <alignment horizontal="right" vertical="center"/>
    </xf>
    <xf numFmtId="4" fontId="14" fillId="7" borderId="5" xfId="0" applyNumberFormat="1" applyFont="1" applyFill="1" applyBorder="1" applyAlignment="1" applyProtection="1">
      <alignment horizontal="right" vertical="center"/>
    </xf>
    <xf numFmtId="4" fontId="14" fillId="7" borderId="0" xfId="0" applyNumberFormat="1" applyFont="1" applyFill="1" applyBorder="1" applyAlignment="1" applyProtection="1">
      <alignment horizontal="right" vertical="center"/>
    </xf>
    <xf numFmtId="4" fontId="14" fillId="7" borderId="6" xfId="0" applyNumberFormat="1" applyFont="1" applyFill="1" applyBorder="1" applyAlignment="1" applyProtection="1">
      <alignment horizontal="right" vertical="center"/>
    </xf>
    <xf numFmtId="4" fontId="14" fillId="7" borderId="12" xfId="0" applyNumberFormat="1" applyFont="1" applyFill="1" applyBorder="1" applyAlignment="1" applyProtection="1">
      <alignment horizontal="right" vertical="center"/>
    </xf>
    <xf numFmtId="4" fontId="14" fillId="7" borderId="44" xfId="0" applyNumberFormat="1" applyFont="1" applyFill="1" applyBorder="1" applyAlignment="1" applyProtection="1">
      <alignment horizontal="right" vertical="center"/>
    </xf>
    <xf numFmtId="49" fontId="6" fillId="7" borderId="0" xfId="0" applyNumberFormat="1" applyFont="1" applyFill="1" applyBorder="1" applyAlignment="1" applyProtection="1">
      <alignment horizontal="right" vertical="center"/>
    </xf>
    <xf numFmtId="3" fontId="6" fillId="7" borderId="0" xfId="0" applyNumberFormat="1" applyFont="1" applyFill="1" applyBorder="1" applyAlignment="1" applyProtection="1">
      <alignment vertical="center"/>
    </xf>
    <xf numFmtId="4" fontId="23" fillId="7" borderId="14" xfId="0" applyNumberFormat="1" applyFont="1" applyFill="1" applyBorder="1" applyAlignment="1" applyProtection="1">
      <alignment horizontal="right" vertical="center"/>
    </xf>
    <xf numFmtId="4" fontId="23" fillId="7" borderId="0" xfId="0" applyNumberFormat="1" applyFont="1" applyFill="1" applyBorder="1" applyAlignment="1" applyProtection="1">
      <alignment horizontal="right" vertical="center"/>
    </xf>
    <xf numFmtId="4" fontId="23" fillId="7" borderId="15" xfId="0" applyNumberFormat="1" applyFont="1" applyFill="1" applyBorder="1" applyAlignment="1" applyProtection="1">
      <alignment horizontal="right" vertical="center"/>
    </xf>
    <xf numFmtId="4" fontId="15" fillId="7" borderId="5" xfId="0" applyNumberFormat="1" applyFont="1" applyFill="1" applyBorder="1" applyAlignment="1" applyProtection="1">
      <alignment horizontal="right" vertical="center"/>
    </xf>
    <xf numFmtId="4" fontId="15" fillId="7" borderId="0" xfId="0" applyNumberFormat="1" applyFont="1" applyFill="1" applyBorder="1" applyAlignment="1" applyProtection="1">
      <alignment horizontal="right" vertical="center"/>
    </xf>
    <xf numFmtId="4" fontId="15" fillId="7" borderId="6" xfId="0" applyNumberFormat="1" applyFont="1" applyFill="1" applyBorder="1" applyAlignment="1" applyProtection="1">
      <alignment horizontal="right" vertical="center"/>
    </xf>
    <xf numFmtId="0" fontId="9" fillId="7" borderId="0" xfId="0" applyFont="1" applyFill="1" applyBorder="1" applyAlignment="1" applyProtection="1">
      <alignment vertical="top"/>
    </xf>
    <xf numFmtId="3" fontId="4" fillId="7" borderId="0" xfId="0" applyNumberFormat="1" applyFont="1" applyFill="1" applyBorder="1" applyAlignment="1" applyProtection="1">
      <alignment vertical="center"/>
    </xf>
    <xf numFmtId="4" fontId="4" fillId="7" borderId="5" xfId="0" applyNumberFormat="1" applyFont="1" applyFill="1" applyBorder="1" applyAlignment="1" applyProtection="1">
      <alignment horizontal="right" vertical="center"/>
    </xf>
    <xf numFmtId="4" fontId="4" fillId="7" borderId="0" xfId="0" applyNumberFormat="1" applyFont="1" applyFill="1" applyBorder="1" applyAlignment="1" applyProtection="1">
      <alignment horizontal="right" vertical="center"/>
    </xf>
    <xf numFmtId="4" fontId="4" fillId="7" borderId="6" xfId="0" applyNumberFormat="1" applyFont="1" applyFill="1" applyBorder="1" applyAlignment="1" applyProtection="1">
      <alignment horizontal="right" vertical="center"/>
    </xf>
    <xf numFmtId="0" fontId="6" fillId="7" borderId="0" xfId="0" applyFont="1" applyFill="1" applyBorder="1" applyAlignment="1" applyProtection="1">
      <alignment vertical="center"/>
    </xf>
    <xf numFmtId="4" fontId="35" fillId="7" borderId="0" xfId="0" applyNumberFormat="1" applyFont="1" applyFill="1" applyBorder="1" applyAlignment="1" applyProtection="1">
      <alignment horizontal="center" vertical="center"/>
    </xf>
    <xf numFmtId="3" fontId="6" fillId="7" borderId="2" xfId="0" applyNumberFormat="1" applyFont="1" applyFill="1" applyBorder="1" applyAlignment="1" applyProtection="1">
      <alignment horizontal="right"/>
    </xf>
    <xf numFmtId="3" fontId="6" fillId="7" borderId="0" xfId="0" applyNumberFormat="1" applyFont="1" applyFill="1" applyBorder="1" applyAlignment="1" applyProtection="1">
      <alignment horizontal="center"/>
    </xf>
    <xf numFmtId="4" fontId="23" fillId="7" borderId="5" xfId="0" applyNumberFormat="1" applyFont="1" applyFill="1" applyBorder="1" applyAlignment="1" applyProtection="1">
      <alignment horizontal="right"/>
    </xf>
    <xf numFmtId="4" fontId="23" fillId="7" borderId="6" xfId="0" applyNumberFormat="1" applyFont="1" applyFill="1" applyBorder="1" applyAlignment="1" applyProtection="1">
      <alignment horizontal="right"/>
    </xf>
    <xf numFmtId="4" fontId="14" fillId="7" borderId="14" xfId="0" applyNumberFormat="1" applyFont="1" applyFill="1" applyBorder="1" applyAlignment="1" applyProtection="1">
      <alignment horizontal="right" vertical="center"/>
    </xf>
    <xf numFmtId="4" fontId="14" fillId="7" borderId="15" xfId="0" applyNumberFormat="1" applyFont="1" applyFill="1" applyBorder="1" applyAlignment="1" applyProtection="1">
      <alignment horizontal="right" vertical="center"/>
    </xf>
    <xf numFmtId="49" fontId="13" fillId="7" borderId="0" xfId="0" applyNumberFormat="1" applyFont="1" applyFill="1" applyBorder="1" applyAlignment="1" applyProtection="1">
      <alignment horizontal="right" vertical="center"/>
    </xf>
    <xf numFmtId="0" fontId="6" fillId="7" borderId="2" xfId="0" applyFont="1" applyFill="1" applyBorder="1" applyAlignment="1" applyProtection="1">
      <alignment horizontal="right" vertical="center"/>
    </xf>
    <xf numFmtId="0" fontId="6" fillId="7" borderId="0" xfId="0" applyFont="1" applyFill="1" applyBorder="1" applyAlignment="1" applyProtection="1">
      <alignment horizontal="right" vertical="center"/>
    </xf>
    <xf numFmtId="3" fontId="6" fillId="7" borderId="0" xfId="0" applyNumberFormat="1" applyFont="1" applyFill="1" applyBorder="1" applyAlignment="1" applyProtection="1">
      <alignment horizontal="right" vertical="center"/>
    </xf>
    <xf numFmtId="4" fontId="6" fillId="7" borderId="0" xfId="0" applyNumberFormat="1" applyFont="1" applyFill="1" applyBorder="1" applyAlignment="1" applyProtection="1">
      <alignment vertical="center"/>
    </xf>
    <xf numFmtId="4" fontId="19" fillId="7" borderId="0" xfId="0" applyNumberFormat="1" applyFont="1" applyFill="1" applyBorder="1" applyAlignment="1" applyProtection="1">
      <alignment horizontal="center" vertical="center"/>
    </xf>
    <xf numFmtId="0" fontId="13" fillId="7" borderId="0" xfId="0" applyFont="1" applyFill="1" applyBorder="1" applyAlignment="1" applyProtection="1">
      <alignment horizontal="right" vertical="center"/>
    </xf>
    <xf numFmtId="0" fontId="4" fillId="7" borderId="0" xfId="0" applyFont="1" applyFill="1" applyBorder="1" applyAlignment="1" applyProtection="1"/>
    <xf numFmtId="3" fontId="4" fillId="7" borderId="0" xfId="0" applyNumberFormat="1" applyFont="1" applyFill="1" applyBorder="1" applyAlignment="1" applyProtection="1"/>
    <xf numFmtId="4" fontId="15" fillId="7" borderId="0" xfId="0" applyNumberFormat="1" applyFont="1" applyFill="1" applyBorder="1" applyAlignment="1" applyProtection="1">
      <alignment horizontal="right"/>
    </xf>
    <xf numFmtId="4" fontId="14" fillId="7" borderId="11" xfId="0" applyNumberFormat="1" applyFont="1" applyFill="1" applyBorder="1" applyAlignment="1" applyProtection="1">
      <alignment horizontal="right" vertical="center"/>
    </xf>
    <xf numFmtId="4" fontId="14" fillId="7" borderId="54" xfId="0" applyNumberFormat="1" applyFont="1" applyFill="1" applyBorder="1" applyAlignment="1" applyProtection="1">
      <alignment horizontal="right" vertical="center"/>
    </xf>
    <xf numFmtId="49" fontId="9" fillId="7" borderId="0" xfId="0" applyNumberFormat="1" applyFont="1" applyFill="1" applyBorder="1" applyAlignment="1" applyProtection="1">
      <alignment horizontal="right" vertical="center"/>
    </xf>
    <xf numFmtId="0" fontId="4" fillId="7" borderId="0" xfId="0" applyFont="1" applyFill="1" applyBorder="1" applyAlignment="1" applyProtection="1">
      <alignment vertical="top"/>
    </xf>
    <xf numFmtId="3" fontId="6" fillId="7" borderId="0" xfId="0" applyNumberFormat="1" applyFont="1" applyFill="1" applyBorder="1" applyAlignment="1" applyProtection="1">
      <alignment horizontal="right"/>
    </xf>
    <xf numFmtId="0" fontId="6" fillId="7" borderId="10" xfId="0" applyFont="1" applyFill="1" applyBorder="1" applyAlignment="1" applyProtection="1">
      <alignment vertical="center"/>
    </xf>
    <xf numFmtId="4" fontId="6" fillId="7" borderId="45" xfId="0" applyNumberFormat="1" applyFont="1" applyFill="1" applyBorder="1" applyAlignment="1" applyProtection="1">
      <alignment vertical="center"/>
    </xf>
    <xf numFmtId="4" fontId="14" fillId="7" borderId="55" xfId="0" applyNumberFormat="1" applyFont="1" applyFill="1" applyBorder="1" applyAlignment="1" applyProtection="1">
      <alignment horizontal="right" vertical="center"/>
    </xf>
    <xf numFmtId="4" fontId="14" fillId="7" borderId="56" xfId="0" applyNumberFormat="1" applyFont="1" applyFill="1" applyBorder="1" applyAlignment="1" applyProtection="1">
      <alignment horizontal="right" vertical="center"/>
    </xf>
    <xf numFmtId="0" fontId="10" fillId="7" borderId="7" xfId="0" applyFont="1" applyFill="1" applyBorder="1" applyProtection="1"/>
    <xf numFmtId="0" fontId="10" fillId="7" borderId="2" xfId="0" applyFont="1" applyFill="1" applyBorder="1" applyProtection="1"/>
    <xf numFmtId="0" fontId="10" fillId="7" borderId="8" xfId="0" applyFont="1" applyFill="1" applyBorder="1" applyProtection="1"/>
    <xf numFmtId="0" fontId="2" fillId="0" borderId="4" xfId="0" applyFont="1" applyFill="1" applyBorder="1" applyAlignment="1" applyProtection="1">
      <alignment horizontal="center" vertical="center"/>
    </xf>
    <xf numFmtId="164" fontId="4" fillId="3" borderId="30" xfId="0" applyNumberFormat="1" applyFont="1" applyFill="1" applyBorder="1" applyAlignment="1" applyProtection="1">
      <alignment horizontal="center" vertical="center"/>
    </xf>
    <xf numFmtId="49" fontId="4" fillId="3" borderId="27" xfId="0" applyNumberFormat="1" applyFont="1" applyFill="1" applyBorder="1" applyAlignment="1" applyProtection="1">
      <alignment horizontal="center" vertical="center"/>
    </xf>
    <xf numFmtId="164" fontId="4" fillId="3" borderId="31" xfId="0" applyNumberFormat="1" applyFont="1" applyFill="1" applyBorder="1" applyAlignment="1" applyProtection="1">
      <alignment horizontal="center" vertical="center"/>
    </xf>
    <xf numFmtId="49" fontId="4" fillId="3" borderId="28" xfId="0" applyNumberFormat="1" applyFont="1" applyFill="1" applyBorder="1" applyAlignment="1" applyProtection="1">
      <alignment horizontal="center" vertical="center"/>
    </xf>
    <xf numFmtId="164" fontId="4" fillId="3" borderId="35" xfId="0" applyNumberFormat="1" applyFont="1" applyFill="1" applyBorder="1" applyAlignment="1" applyProtection="1">
      <alignment horizontal="center" vertical="center"/>
    </xf>
    <xf numFmtId="49" fontId="4" fillId="3" borderId="29" xfId="0" applyNumberFormat="1" applyFont="1" applyFill="1" applyBorder="1" applyAlignment="1" applyProtection="1">
      <alignment horizontal="center" vertical="center"/>
    </xf>
    <xf numFmtId="4" fontId="4" fillId="3" borderId="4" xfId="0" applyNumberFormat="1" applyFont="1" applyFill="1" applyBorder="1" applyAlignment="1" applyProtection="1">
      <alignment vertical="center"/>
    </xf>
    <xf numFmtId="4" fontId="4" fillId="3" borderId="3" xfId="0" applyNumberFormat="1" applyFont="1" applyFill="1" applyBorder="1" applyAlignment="1" applyProtection="1">
      <alignment vertical="center"/>
    </xf>
    <xf numFmtId="4" fontId="4" fillId="3" borderId="13"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alignment horizontal="center" vertical="top"/>
    </xf>
    <xf numFmtId="0" fontId="0" fillId="7" borderId="58" xfId="0" applyFill="1" applyBorder="1" applyProtection="1"/>
    <xf numFmtId="0" fontId="0" fillId="7" borderId="59" xfId="0" applyFill="1" applyBorder="1" applyAlignment="1" applyProtection="1">
      <alignment horizontal="right"/>
    </xf>
    <xf numFmtId="0" fontId="0" fillId="7" borderId="59" xfId="0" applyFill="1" applyBorder="1" applyProtection="1"/>
    <xf numFmtId="3" fontId="0" fillId="7" borderId="59" xfId="0" applyNumberFormat="1" applyFill="1" applyBorder="1" applyProtection="1"/>
    <xf numFmtId="0" fontId="10" fillId="7" borderId="59" xfId="0" applyFont="1" applyFill="1" applyBorder="1" applyProtection="1"/>
    <xf numFmtId="0" fontId="28" fillId="2" borderId="59" xfId="0" applyFont="1" applyFill="1" applyBorder="1" applyProtection="1"/>
    <xf numFmtId="0" fontId="28" fillId="2" borderId="59" xfId="0" applyFont="1" applyFill="1" applyBorder="1" applyAlignment="1" applyProtection="1">
      <alignment horizontal="center"/>
    </xf>
    <xf numFmtId="0" fontId="0" fillId="2" borderId="59" xfId="0" applyFill="1" applyBorder="1" applyProtection="1"/>
    <xf numFmtId="0" fontId="0" fillId="7" borderId="60" xfId="0" applyFill="1" applyBorder="1" applyProtection="1"/>
    <xf numFmtId="0" fontId="0" fillId="7" borderId="61" xfId="0" applyFill="1" applyBorder="1" applyProtection="1"/>
    <xf numFmtId="0" fontId="28" fillId="2" borderId="0" xfId="0" applyFont="1" applyFill="1" applyBorder="1" applyProtection="1"/>
    <xf numFmtId="0" fontId="0" fillId="7" borderId="62" xfId="0" applyFill="1" applyBorder="1" applyProtection="1"/>
    <xf numFmtId="0" fontId="7" fillId="7" borderId="61" xfId="0" applyFont="1" applyFill="1" applyBorder="1" applyProtection="1"/>
    <xf numFmtId="0" fontId="7" fillId="2" borderId="0" xfId="0" applyFont="1" applyFill="1" applyBorder="1" applyProtection="1"/>
    <xf numFmtId="0" fontId="7" fillId="7" borderId="62" xfId="0" applyFont="1" applyFill="1" applyBorder="1" applyProtection="1"/>
    <xf numFmtId="0" fontId="4" fillId="7" borderId="0" xfId="0" applyFont="1" applyFill="1" applyBorder="1" applyProtection="1"/>
    <xf numFmtId="0" fontId="10" fillId="7" borderId="0" xfId="0" applyFont="1" applyFill="1" applyBorder="1" applyProtection="1"/>
    <xf numFmtId="0" fontId="4" fillId="2" borderId="0" xfId="0" applyFont="1" applyFill="1" applyBorder="1" applyProtection="1"/>
    <xf numFmtId="0" fontId="4" fillId="7" borderId="61" xfId="0" applyFont="1" applyFill="1" applyBorder="1" applyProtection="1"/>
    <xf numFmtId="3" fontId="4" fillId="7" borderId="0" xfId="0" applyNumberFormat="1" applyFont="1" applyFill="1" applyBorder="1" applyProtection="1"/>
    <xf numFmtId="0" fontId="14" fillId="7" borderId="0" xfId="0" applyFont="1" applyFill="1" applyBorder="1" applyAlignment="1" applyProtection="1">
      <alignment horizontal="right"/>
    </xf>
    <xf numFmtId="0" fontId="4" fillId="7" borderId="62" xfId="0" applyFont="1" applyFill="1" applyBorder="1" applyProtection="1"/>
    <xf numFmtId="0" fontId="9" fillId="7" borderId="0" xfId="0" applyFont="1" applyFill="1" applyBorder="1" applyProtection="1"/>
    <xf numFmtId="0" fontId="7" fillId="7" borderId="0" xfId="0" applyFont="1" applyFill="1" applyBorder="1" applyProtection="1"/>
    <xf numFmtId="0" fontId="21" fillId="7" borderId="0" xfId="0" applyFont="1" applyFill="1" applyBorder="1" applyProtection="1"/>
    <xf numFmtId="0" fontId="2" fillId="7" borderId="0" xfId="0" applyFont="1" applyFill="1" applyBorder="1" applyProtection="1"/>
    <xf numFmtId="0" fontId="7" fillId="7" borderId="0" xfId="0" applyFont="1" applyFill="1" applyBorder="1" applyAlignment="1" applyProtection="1">
      <alignment vertical="center"/>
    </xf>
    <xf numFmtId="0" fontId="49" fillId="2" borderId="0" xfId="0" applyFont="1" applyFill="1" applyBorder="1" applyAlignment="1" applyProtection="1">
      <alignment horizontal="center"/>
    </xf>
    <xf numFmtId="0" fontId="7" fillId="7" borderId="0" xfId="0" applyFont="1" applyFill="1" applyBorder="1" applyAlignment="1" applyProtection="1">
      <alignment horizontal="left" vertical="center"/>
    </xf>
    <xf numFmtId="0" fontId="38" fillId="7" borderId="0" xfId="0" applyFont="1" applyFill="1" applyBorder="1" applyAlignment="1" applyProtection="1">
      <alignment vertical="center"/>
    </xf>
    <xf numFmtId="0" fontId="7" fillId="7" borderId="0" xfId="0" applyFont="1" applyFill="1" applyBorder="1" applyAlignment="1" applyProtection="1">
      <alignment horizontal="right"/>
    </xf>
    <xf numFmtId="0" fontId="2" fillId="7" borderId="0" xfId="0" applyFont="1" applyFill="1" applyBorder="1" applyAlignment="1" applyProtection="1">
      <alignment horizontal="left"/>
    </xf>
    <xf numFmtId="0" fontId="7" fillId="7" borderId="0" xfId="0" applyFont="1" applyFill="1" applyBorder="1" applyAlignment="1" applyProtection="1">
      <alignment horizontal="left"/>
    </xf>
    <xf numFmtId="0" fontId="28" fillId="7" borderId="0" xfId="0" applyFont="1" applyFill="1" applyBorder="1" applyProtection="1"/>
    <xf numFmtId="0" fontId="9" fillId="7" borderId="0"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31" fillId="2" borderId="0" xfId="0" applyFont="1" applyFill="1" applyBorder="1" applyAlignment="1" applyProtection="1">
      <alignment horizontal="left" vertical="center"/>
    </xf>
    <xf numFmtId="0" fontId="46" fillId="2" borderId="0" xfId="0" applyFont="1" applyFill="1" applyBorder="1" applyProtection="1"/>
    <xf numFmtId="0" fontId="41" fillId="2" borderId="0" xfId="0" applyFont="1" applyFill="1" applyBorder="1" applyAlignment="1" applyProtection="1">
      <alignment horizontal="center"/>
    </xf>
    <xf numFmtId="0" fontId="12" fillId="7" borderId="0" xfId="0" applyFont="1" applyFill="1" applyBorder="1" applyProtection="1"/>
    <xf numFmtId="0" fontId="39" fillId="7" borderId="0" xfId="0" applyFont="1" applyFill="1" applyBorder="1" applyAlignment="1" applyProtection="1">
      <alignment vertical="top" wrapText="1"/>
    </xf>
    <xf numFmtId="0" fontId="42" fillId="7" borderId="0" xfId="0" applyFont="1" applyFill="1" applyBorder="1" applyAlignment="1" applyProtection="1"/>
    <xf numFmtId="0" fontId="6" fillId="7" borderId="0" xfId="0" applyFont="1" applyFill="1" applyBorder="1" applyProtection="1"/>
    <xf numFmtId="3" fontId="0" fillId="7" borderId="0" xfId="0" applyNumberFormat="1" applyFill="1" applyBorder="1" applyProtection="1"/>
    <xf numFmtId="0" fontId="6" fillId="7" borderId="0" xfId="0" applyFont="1" applyFill="1" applyBorder="1" applyAlignment="1" applyProtection="1">
      <alignment horizontal="right"/>
    </xf>
    <xf numFmtId="0" fontId="8" fillId="2" borderId="0" xfId="0" applyFont="1" applyFill="1" applyBorder="1" applyProtection="1"/>
    <xf numFmtId="4" fontId="4" fillId="7" borderId="0" xfId="0" applyNumberFormat="1" applyFont="1" applyFill="1" applyBorder="1" applyAlignment="1" applyProtection="1">
      <alignment vertical="center"/>
    </xf>
    <xf numFmtId="4" fontId="4" fillId="7" borderId="0" xfId="0" applyNumberFormat="1" applyFont="1" applyFill="1" applyBorder="1" applyProtection="1"/>
    <xf numFmtId="165" fontId="28" fillId="2" borderId="0" xfId="0" applyNumberFormat="1" applyFont="1" applyFill="1" applyBorder="1" applyProtection="1"/>
    <xf numFmtId="43" fontId="28" fillId="2" borderId="0" xfId="0" applyNumberFormat="1" applyFont="1" applyFill="1" applyBorder="1" applyProtection="1"/>
    <xf numFmtId="165" fontId="28" fillId="2" borderId="0" xfId="0" applyNumberFormat="1" applyFont="1" applyFill="1" applyBorder="1" applyAlignment="1" applyProtection="1">
      <alignment horizontal="right"/>
    </xf>
    <xf numFmtId="0" fontId="28" fillId="2" borderId="0" xfId="0" applyNumberFormat="1" applyFont="1" applyFill="1" applyBorder="1" applyProtection="1"/>
    <xf numFmtId="2" fontId="4" fillId="2" borderId="0" xfId="0" applyNumberFormat="1" applyFont="1" applyFill="1" applyBorder="1" applyProtection="1"/>
    <xf numFmtId="0" fontId="8" fillId="7" borderId="0" xfId="0" applyFont="1" applyFill="1" applyBorder="1" applyAlignment="1" applyProtection="1">
      <alignment vertical="center"/>
    </xf>
    <xf numFmtId="0" fontId="1" fillId="7" borderId="0" xfId="0" applyFont="1" applyFill="1" applyBorder="1" applyAlignment="1" applyProtection="1">
      <alignment vertical="center"/>
    </xf>
    <xf numFmtId="0" fontId="0" fillId="7" borderId="0" xfId="0" applyFill="1" applyBorder="1" applyAlignment="1" applyProtection="1">
      <alignment vertical="center"/>
    </xf>
    <xf numFmtId="0" fontId="36" fillId="2" borderId="0" xfId="0" applyFont="1" applyFill="1" applyBorder="1" applyAlignment="1" applyProtection="1">
      <alignment horizontal="center"/>
    </xf>
    <xf numFmtId="0" fontId="30" fillId="2" borderId="0" xfId="0" applyFont="1" applyFill="1" applyBorder="1" applyAlignment="1" applyProtection="1">
      <alignment horizontal="right"/>
    </xf>
    <xf numFmtId="0" fontId="28" fillId="2" borderId="0" xfId="0" applyFont="1" applyFill="1" applyBorder="1" applyAlignment="1" applyProtection="1">
      <alignment horizontal="right"/>
    </xf>
    <xf numFmtId="0" fontId="37" fillId="2" borderId="0" xfId="0" applyFont="1" applyFill="1" applyBorder="1" applyProtection="1"/>
    <xf numFmtId="0" fontId="30" fillId="2" borderId="0" xfId="0" applyFont="1" applyFill="1" applyBorder="1" applyProtection="1"/>
    <xf numFmtId="0" fontId="29" fillId="2" borderId="0" xfId="0" applyNumberFormat="1" applyFont="1" applyFill="1" applyBorder="1" applyAlignment="1" applyProtection="1">
      <alignment horizontal="center"/>
    </xf>
    <xf numFmtId="0" fontId="2" fillId="2" borderId="0" xfId="0" applyFont="1" applyFill="1" applyBorder="1" applyProtection="1"/>
    <xf numFmtId="0" fontId="2" fillId="7" borderId="61" xfId="0" applyFont="1" applyFill="1" applyBorder="1" applyProtection="1"/>
    <xf numFmtId="0" fontId="16" fillId="7" borderId="0" xfId="0" applyFont="1" applyFill="1" applyBorder="1" applyAlignment="1" applyProtection="1">
      <alignment horizontal="right"/>
    </xf>
    <xf numFmtId="0" fontId="10" fillId="7" borderId="0" xfId="0" applyNumberFormat="1" applyFont="1" applyFill="1" applyBorder="1" applyAlignment="1" applyProtection="1">
      <alignment horizontal="center"/>
    </xf>
    <xf numFmtId="0" fontId="11" fillId="7" borderId="0" xfId="0" applyNumberFormat="1" applyFont="1" applyFill="1" applyBorder="1" applyAlignment="1" applyProtection="1">
      <alignment horizontal="center"/>
    </xf>
    <xf numFmtId="0" fontId="2" fillId="7" borderId="62" xfId="0" applyFont="1" applyFill="1" applyBorder="1" applyProtection="1"/>
    <xf numFmtId="0" fontId="1" fillId="2" borderId="0" xfId="0" applyFont="1" applyFill="1" applyBorder="1" applyProtection="1"/>
    <xf numFmtId="0" fontId="2" fillId="7" borderId="0" xfId="0" applyFont="1" applyFill="1" applyBorder="1" applyAlignment="1" applyProtection="1">
      <alignment vertical="center"/>
    </xf>
    <xf numFmtId="0" fontId="14" fillId="7" borderId="0" xfId="0" applyFont="1" applyFill="1" applyBorder="1" applyAlignment="1" applyProtection="1">
      <alignment vertical="center"/>
    </xf>
    <xf numFmtId="0" fontId="14" fillId="7"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19" fillId="7" borderId="0" xfId="0" applyFont="1" applyFill="1" applyBorder="1" applyAlignment="1" applyProtection="1">
      <alignment horizontal="left" vertical="center"/>
    </xf>
    <xf numFmtId="0" fontId="6" fillId="7" borderId="61" xfId="0" applyFont="1" applyFill="1" applyBorder="1" applyProtection="1"/>
    <xf numFmtId="0" fontId="6" fillId="2" borderId="0" xfId="0" applyFont="1" applyFill="1" applyBorder="1" applyProtection="1"/>
    <xf numFmtId="0" fontId="36" fillId="2" borderId="0" xfId="0" applyFont="1" applyFill="1" applyBorder="1" applyProtection="1"/>
    <xf numFmtId="0" fontId="6" fillId="7" borderId="62" xfId="0" applyFont="1" applyFill="1" applyBorder="1" applyProtection="1"/>
    <xf numFmtId="0" fontId="20" fillId="7" borderId="0" xfId="0" applyFont="1" applyFill="1" applyBorder="1" applyAlignment="1" applyProtection="1">
      <alignment vertical="center"/>
    </xf>
    <xf numFmtId="0" fontId="43" fillId="2" borderId="0" xfId="0" applyFont="1" applyFill="1" applyBorder="1" applyProtection="1"/>
    <xf numFmtId="0" fontId="43" fillId="2" borderId="0" xfId="0" applyFont="1" applyFill="1" applyBorder="1" applyAlignment="1" applyProtection="1">
      <alignment horizontal="left"/>
    </xf>
    <xf numFmtId="0" fontId="31" fillId="2" borderId="0" xfId="0" applyFont="1" applyFill="1" applyBorder="1" applyProtection="1"/>
    <xf numFmtId="0" fontId="29" fillId="2" borderId="0" xfId="0" applyFont="1" applyFill="1" applyBorder="1" applyAlignment="1" applyProtection="1">
      <alignment horizontal="left"/>
    </xf>
    <xf numFmtId="0" fontId="9" fillId="7" borderId="0" xfId="0" applyFont="1" applyFill="1" applyBorder="1" applyAlignment="1" applyProtection="1">
      <alignment vertical="center"/>
    </xf>
    <xf numFmtId="0" fontId="7" fillId="7" borderId="61" xfId="0" applyFont="1" applyFill="1" applyBorder="1" applyAlignment="1" applyProtection="1">
      <alignment vertical="center"/>
    </xf>
    <xf numFmtId="0" fontId="28" fillId="2" borderId="0" xfId="0" applyFont="1" applyFill="1" applyBorder="1" applyAlignment="1" applyProtection="1">
      <alignment vertical="center"/>
    </xf>
    <xf numFmtId="0" fontId="28" fillId="2" borderId="0"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7" fillId="7" borderId="62" xfId="0" applyFont="1" applyFill="1" applyBorder="1" applyAlignment="1" applyProtection="1">
      <alignment vertical="center"/>
    </xf>
    <xf numFmtId="0" fontId="0" fillId="7" borderId="0" xfId="0" applyFill="1" applyBorder="1" applyAlignment="1" applyProtection="1">
      <alignment horizontal="right"/>
    </xf>
    <xf numFmtId="0" fontId="0" fillId="7" borderId="63" xfId="0" applyFill="1" applyBorder="1" applyProtection="1"/>
    <xf numFmtId="0" fontId="0" fillId="7" borderId="64" xfId="0" applyFill="1" applyBorder="1" applyAlignment="1" applyProtection="1">
      <alignment horizontal="right"/>
    </xf>
    <xf numFmtId="0" fontId="0" fillId="7" borderId="64" xfId="0" applyFill="1" applyBorder="1" applyProtection="1"/>
    <xf numFmtId="3" fontId="0" fillId="7" borderId="64" xfId="0" applyNumberFormat="1" applyFill="1" applyBorder="1" applyProtection="1"/>
    <xf numFmtId="0" fontId="10" fillId="7" borderId="64" xfId="0" applyFont="1" applyFill="1" applyBorder="1" applyProtection="1"/>
    <xf numFmtId="0" fontId="28" fillId="2" borderId="64" xfId="0" applyFont="1" applyFill="1" applyBorder="1" applyProtection="1"/>
    <xf numFmtId="0" fontId="28" fillId="2" borderId="64" xfId="0" applyFont="1" applyFill="1" applyBorder="1" applyAlignment="1" applyProtection="1">
      <alignment horizontal="center"/>
    </xf>
    <xf numFmtId="0" fontId="0" fillId="2" borderId="64" xfId="0" applyFill="1" applyBorder="1" applyProtection="1"/>
    <xf numFmtId="0" fontId="0" fillId="7" borderId="65" xfId="0" applyFill="1" applyBorder="1" applyProtection="1"/>
    <xf numFmtId="0" fontId="28" fillId="2" borderId="0" xfId="0" applyFont="1" applyFill="1" applyAlignment="1" applyProtection="1">
      <alignment horizontal="left" vertical="center"/>
    </xf>
    <xf numFmtId="0" fontId="2" fillId="4" borderId="4" xfId="0" applyFont="1" applyFill="1" applyBorder="1" applyAlignment="1" applyProtection="1">
      <alignment horizontal="center" vertical="center"/>
    </xf>
    <xf numFmtId="164" fontId="4" fillId="4" borderId="30" xfId="0" applyNumberFormat="1" applyFont="1" applyFill="1" applyBorder="1" applyAlignment="1" applyProtection="1">
      <alignment horizontal="center" vertical="center"/>
    </xf>
    <xf numFmtId="0" fontId="4" fillId="4" borderId="0" xfId="0" applyFont="1" applyFill="1" applyAlignment="1" applyProtection="1">
      <alignment vertical="center"/>
    </xf>
    <xf numFmtId="49" fontId="4" fillId="4" borderId="28" xfId="0" applyNumberFormat="1" applyFont="1" applyFill="1" applyBorder="1" applyAlignment="1" applyProtection="1">
      <alignment horizontal="center" vertical="center"/>
    </xf>
    <xf numFmtId="164" fontId="4" fillId="4" borderId="31" xfId="0" applyNumberFormat="1" applyFont="1" applyFill="1" applyBorder="1" applyAlignment="1" applyProtection="1">
      <alignment horizontal="center" vertical="center"/>
    </xf>
    <xf numFmtId="164" fontId="4" fillId="4" borderId="35" xfId="0" applyNumberFormat="1" applyFont="1" applyFill="1" applyBorder="1" applyAlignment="1" applyProtection="1">
      <alignment horizontal="center" vertical="center"/>
    </xf>
    <xf numFmtId="49" fontId="4" fillId="4" borderId="29" xfId="0" applyNumberFormat="1" applyFont="1" applyFill="1" applyBorder="1" applyAlignment="1" applyProtection="1">
      <alignment horizontal="center" vertical="center"/>
    </xf>
    <xf numFmtId="0" fontId="9" fillId="4" borderId="0" xfId="0" applyFont="1" applyFill="1" applyAlignment="1" applyProtection="1">
      <alignment vertical="top"/>
    </xf>
    <xf numFmtId="0" fontId="6" fillId="4" borderId="2" xfId="0" applyFont="1" applyFill="1" applyBorder="1" applyAlignment="1" applyProtection="1">
      <alignment horizontal="right"/>
    </xf>
    <xf numFmtId="3" fontId="6" fillId="4" borderId="0" xfId="0" applyNumberFormat="1" applyFont="1" applyFill="1" applyAlignment="1" applyProtection="1">
      <alignment horizontal="center"/>
    </xf>
    <xf numFmtId="4" fontId="4" fillId="4" borderId="4" xfId="0" applyNumberFormat="1" applyFont="1" applyFill="1" applyBorder="1" applyAlignment="1" applyProtection="1">
      <alignment vertical="center"/>
    </xf>
    <xf numFmtId="3" fontId="4" fillId="4" borderId="0" xfId="0" applyNumberFormat="1" applyFont="1" applyFill="1" applyAlignment="1" applyProtection="1">
      <alignment vertical="center"/>
    </xf>
    <xf numFmtId="4" fontId="4" fillId="4" borderId="13" xfId="0" applyNumberFormat="1" applyFont="1" applyFill="1" applyBorder="1" applyAlignment="1" applyProtection="1">
      <alignment vertical="center"/>
    </xf>
    <xf numFmtId="0" fontId="6" fillId="4" borderId="0" xfId="0" applyFont="1" applyFill="1" applyAlignment="1" applyProtection="1">
      <alignment vertical="center"/>
    </xf>
    <xf numFmtId="0" fontId="6" fillId="4" borderId="0" xfId="0" applyFont="1" applyFill="1" applyAlignment="1" applyProtection="1">
      <alignment horizontal="right" vertical="center"/>
    </xf>
    <xf numFmtId="4" fontId="6" fillId="4" borderId="0" xfId="0" applyNumberFormat="1" applyFont="1" applyFill="1" applyAlignment="1" applyProtection="1">
      <alignment vertical="center"/>
    </xf>
    <xf numFmtId="0" fontId="9" fillId="4" borderId="0" xfId="0" applyFont="1" applyFill="1" applyBorder="1" applyAlignment="1" applyProtection="1">
      <alignment vertical="top"/>
    </xf>
    <xf numFmtId="0" fontId="4" fillId="4" borderId="0" xfId="0" applyFont="1" applyFill="1" applyBorder="1" applyAlignment="1" applyProtection="1">
      <alignment vertical="center"/>
    </xf>
    <xf numFmtId="3" fontId="4" fillId="4" borderId="0" xfId="0" applyNumberFormat="1" applyFont="1" applyFill="1" applyBorder="1" applyAlignment="1" applyProtection="1">
      <alignment vertical="center"/>
    </xf>
    <xf numFmtId="0" fontId="6" fillId="4" borderId="0" xfId="0" applyFont="1" applyFill="1" applyBorder="1" applyAlignment="1" applyProtection="1">
      <alignment vertical="center"/>
    </xf>
    <xf numFmtId="3" fontId="6" fillId="4" borderId="2" xfId="0" applyNumberFormat="1" applyFont="1" applyFill="1" applyBorder="1" applyAlignment="1" applyProtection="1">
      <alignment horizontal="right"/>
    </xf>
    <xf numFmtId="3" fontId="6" fillId="4" borderId="0" xfId="0" applyNumberFormat="1" applyFont="1" applyFill="1" applyBorder="1" applyAlignment="1" applyProtection="1">
      <alignment horizontal="center"/>
    </xf>
    <xf numFmtId="0" fontId="6" fillId="4" borderId="2" xfId="0" applyFont="1" applyFill="1" applyBorder="1" applyAlignment="1" applyProtection="1">
      <alignment horizontal="right" vertical="center"/>
    </xf>
    <xf numFmtId="0" fontId="6" fillId="4" borderId="0" xfId="0" applyFont="1" applyFill="1" applyBorder="1" applyAlignment="1" applyProtection="1">
      <alignment horizontal="right" vertical="center"/>
    </xf>
    <xf numFmtId="3" fontId="6" fillId="4" borderId="0" xfId="0" applyNumberFormat="1" applyFont="1" applyFill="1" applyBorder="1" applyAlignment="1" applyProtection="1">
      <alignment horizontal="right" vertical="center"/>
    </xf>
    <xf numFmtId="4" fontId="6" fillId="4" borderId="0" xfId="0" applyNumberFormat="1" applyFont="1" applyFill="1" applyBorder="1" applyAlignment="1" applyProtection="1">
      <alignment vertical="center"/>
    </xf>
    <xf numFmtId="3" fontId="6" fillId="4" borderId="0" xfId="0" applyNumberFormat="1" applyFont="1" applyFill="1" applyBorder="1" applyAlignment="1" applyProtection="1">
      <alignment vertical="center"/>
    </xf>
    <xf numFmtId="0" fontId="13" fillId="4" borderId="0" xfId="0" applyFont="1" applyFill="1" applyBorder="1" applyAlignment="1" applyProtection="1">
      <alignment horizontal="right" vertical="center"/>
    </xf>
    <xf numFmtId="0" fontId="4" fillId="4" borderId="0" xfId="0" applyFont="1" applyFill="1" applyBorder="1" applyAlignment="1" applyProtection="1"/>
    <xf numFmtId="0" fontId="4" fillId="4" borderId="0" xfId="0" applyFont="1" applyFill="1" applyBorder="1" applyAlignment="1" applyProtection="1">
      <alignment vertical="top"/>
    </xf>
    <xf numFmtId="3" fontId="4" fillId="4" borderId="0" xfId="0" applyNumberFormat="1" applyFont="1" applyFill="1" applyAlignment="1" applyProtection="1"/>
    <xf numFmtId="43" fontId="28" fillId="2" borderId="22" xfId="1" applyFont="1" applyFill="1" applyBorder="1" applyAlignment="1" applyProtection="1">
      <alignment horizontal="center"/>
    </xf>
    <xf numFmtId="4" fontId="14" fillId="7" borderId="69" xfId="0" applyNumberFormat="1" applyFont="1" applyFill="1" applyBorder="1" applyAlignment="1" applyProtection="1">
      <alignment horizontal="right" vertical="center"/>
    </xf>
    <xf numFmtId="4" fontId="4" fillId="7" borderId="70" xfId="1" applyNumberFormat="1" applyFont="1" applyFill="1" applyBorder="1" applyAlignment="1" applyProtection="1">
      <alignment horizontal="right" vertical="center"/>
    </xf>
    <xf numFmtId="4" fontId="4" fillId="7" borderId="71" xfId="1" applyNumberFormat="1" applyFont="1" applyFill="1" applyBorder="1" applyAlignment="1" applyProtection="1">
      <alignment horizontal="right" vertical="center"/>
    </xf>
    <xf numFmtId="4" fontId="4" fillId="7" borderId="72" xfId="1" applyNumberFormat="1" applyFont="1" applyFill="1" applyBorder="1" applyAlignment="1" applyProtection="1">
      <alignment horizontal="right" vertical="center"/>
    </xf>
    <xf numFmtId="4" fontId="4" fillId="7" borderId="73" xfId="1" applyNumberFormat="1" applyFont="1" applyFill="1" applyBorder="1" applyAlignment="1" applyProtection="1">
      <alignment horizontal="right" vertical="center"/>
    </xf>
    <xf numFmtId="4" fontId="8" fillId="7" borderId="74" xfId="1" applyNumberFormat="1" applyFont="1" applyFill="1" applyBorder="1" applyAlignment="1" applyProtection="1">
      <alignment horizontal="right" vertical="center"/>
    </xf>
    <xf numFmtId="0" fontId="0" fillId="0" borderId="0" xfId="0" applyProtection="1"/>
    <xf numFmtId="4" fontId="30" fillId="2" borderId="25" xfId="0" applyNumberFormat="1" applyFont="1" applyFill="1" applyBorder="1" applyAlignment="1" applyProtection="1">
      <alignment horizontal="right"/>
    </xf>
    <xf numFmtId="4" fontId="30" fillId="2" borderId="26" xfId="0" applyNumberFormat="1" applyFont="1" applyFill="1" applyBorder="1" applyAlignment="1" applyProtection="1">
      <alignment horizontal="right"/>
    </xf>
    <xf numFmtId="0" fontId="9" fillId="7" borderId="0" xfId="0" applyFont="1" applyFill="1" applyBorder="1" applyAlignment="1" applyProtection="1">
      <alignment horizontal="left" vertical="top"/>
    </xf>
    <xf numFmtId="0" fontId="4" fillId="3" borderId="4"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38" fillId="5" borderId="0" xfId="0" applyFont="1" applyFill="1" applyBorder="1" applyAlignment="1" applyProtection="1">
      <alignment horizontal="left" vertical="center"/>
    </xf>
    <xf numFmtId="0" fontId="17" fillId="7" borderId="0" xfId="0" applyFont="1" applyFill="1" applyBorder="1" applyAlignment="1" applyProtection="1">
      <alignment horizontal="center" vertical="center" wrapText="1"/>
    </xf>
    <xf numFmtId="0" fontId="28" fillId="2" borderId="48" xfId="0" applyFont="1" applyFill="1" applyBorder="1" applyAlignment="1" applyProtection="1">
      <alignment horizontal="center" vertical="top"/>
    </xf>
    <xf numFmtId="0" fontId="1" fillId="7" borderId="0" xfId="0" applyFont="1" applyFill="1" applyBorder="1" applyAlignment="1" applyProtection="1">
      <alignment horizontal="left" wrapText="1"/>
    </xf>
    <xf numFmtId="3" fontId="9" fillId="7" borderId="0" xfId="0" applyNumberFormat="1" applyFont="1" applyFill="1" applyBorder="1" applyAlignment="1" applyProtection="1">
      <alignment horizontal="left" vertical="center"/>
    </xf>
    <xf numFmtId="0" fontId="39" fillId="5" borderId="16" xfId="0" applyFont="1" applyFill="1" applyBorder="1" applyAlignment="1" applyProtection="1">
      <alignment horizontal="center" vertical="center" wrapText="1"/>
    </xf>
    <xf numFmtId="0" fontId="39" fillId="5" borderId="9" xfId="0"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39" fillId="5" borderId="7" xfId="0" applyFont="1" applyFill="1" applyBorder="1" applyAlignment="1" applyProtection="1">
      <alignment horizontal="center" vertical="center"/>
    </xf>
    <xf numFmtId="0" fontId="39" fillId="5" borderId="2" xfId="0" applyFont="1" applyFill="1" applyBorder="1" applyAlignment="1" applyProtection="1">
      <alignment horizontal="center" vertical="center"/>
    </xf>
    <xf numFmtId="0" fontId="39" fillId="5" borderId="8" xfId="0" applyFont="1" applyFill="1" applyBorder="1" applyAlignment="1" applyProtection="1">
      <alignment horizontal="center" vertical="center"/>
    </xf>
    <xf numFmtId="0" fontId="18" fillId="7" borderId="16" xfId="0" applyFont="1" applyFill="1" applyBorder="1" applyAlignment="1" applyProtection="1">
      <alignment horizontal="center"/>
    </xf>
    <xf numFmtId="0" fontId="18" fillId="7" borderId="9" xfId="0" applyFont="1" applyFill="1" applyBorder="1" applyAlignment="1" applyProtection="1">
      <alignment horizontal="center"/>
    </xf>
    <xf numFmtId="0" fontId="18" fillId="7" borderId="17" xfId="0" applyFont="1" applyFill="1" applyBorder="1" applyAlignment="1" applyProtection="1">
      <alignment horizontal="center"/>
    </xf>
    <xf numFmtId="0" fontId="18" fillId="7" borderId="0" xfId="0" applyFont="1" applyFill="1" applyBorder="1" applyAlignment="1" applyProtection="1">
      <alignment horizontal="center" vertical="center" wrapText="1"/>
    </xf>
    <xf numFmtId="3" fontId="24" fillId="7" borderId="7" xfId="0" applyNumberFormat="1" applyFont="1" applyFill="1" applyBorder="1" applyAlignment="1" applyProtection="1">
      <alignment horizontal="center" vertical="top"/>
    </xf>
    <xf numFmtId="3" fontId="24" fillId="7" borderId="2" xfId="0" applyNumberFormat="1" applyFont="1" applyFill="1" applyBorder="1" applyAlignment="1" applyProtection="1">
      <alignment horizontal="center" vertical="top"/>
    </xf>
    <xf numFmtId="3" fontId="24" fillId="7" borderId="8" xfId="0" applyNumberFormat="1" applyFont="1" applyFill="1" applyBorder="1" applyAlignment="1" applyProtection="1">
      <alignment horizontal="center" vertical="top"/>
    </xf>
    <xf numFmtId="49" fontId="4" fillId="3" borderId="50" xfId="0" applyNumberFormat="1" applyFont="1" applyFill="1" applyBorder="1" applyAlignment="1" applyProtection="1">
      <alignment horizontal="left" vertical="center"/>
    </xf>
    <xf numFmtId="49" fontId="4" fillId="3" borderId="3" xfId="0" applyNumberFormat="1" applyFont="1" applyFill="1" applyBorder="1" applyAlignment="1" applyProtection="1">
      <alignment horizontal="left" vertical="center"/>
    </xf>
    <xf numFmtId="49" fontId="4" fillId="3" borderId="49" xfId="0" applyNumberFormat="1" applyFont="1" applyFill="1" applyBorder="1" applyAlignment="1" applyProtection="1">
      <alignment horizontal="left" vertical="center"/>
    </xf>
    <xf numFmtId="49" fontId="4" fillId="3" borderId="53" xfId="0" applyNumberFormat="1" applyFont="1" applyFill="1" applyBorder="1" applyAlignment="1" applyProtection="1">
      <alignment horizontal="left" vertical="center"/>
    </xf>
    <xf numFmtId="49" fontId="4" fillId="3" borderId="33" xfId="0" applyNumberFormat="1" applyFont="1" applyFill="1" applyBorder="1" applyAlignment="1" applyProtection="1">
      <alignment horizontal="left" vertical="center"/>
    </xf>
    <xf numFmtId="49" fontId="4" fillId="3" borderId="34" xfId="0" applyNumberFormat="1" applyFont="1" applyFill="1" applyBorder="1" applyAlignment="1" applyProtection="1">
      <alignment horizontal="left" vertical="center"/>
    </xf>
    <xf numFmtId="0" fontId="30" fillId="2" borderId="25" xfId="0" applyFont="1" applyFill="1" applyBorder="1" applyAlignment="1" applyProtection="1">
      <alignment horizontal="center"/>
    </xf>
    <xf numFmtId="0" fontId="30" fillId="2" borderId="26" xfId="0" applyFont="1" applyFill="1" applyBorder="1" applyAlignment="1" applyProtection="1">
      <alignment horizontal="center"/>
    </xf>
    <xf numFmtId="0" fontId="30" fillId="2" borderId="23" xfId="0" applyFont="1" applyFill="1" applyBorder="1" applyAlignment="1" applyProtection="1">
      <alignment horizontal="center"/>
    </xf>
    <xf numFmtId="0" fontId="30" fillId="2" borderId="24" xfId="0" applyFont="1" applyFill="1" applyBorder="1" applyAlignment="1" applyProtection="1">
      <alignment horizontal="center"/>
    </xf>
    <xf numFmtId="0" fontId="30" fillId="2" borderId="46" xfId="0" applyFont="1" applyFill="1" applyBorder="1" applyAlignment="1" applyProtection="1">
      <alignment horizontal="center"/>
    </xf>
    <xf numFmtId="0" fontId="30" fillId="2" borderId="47" xfId="0" applyFont="1" applyFill="1" applyBorder="1" applyAlignment="1" applyProtection="1">
      <alignment horizontal="center"/>
    </xf>
    <xf numFmtId="49" fontId="4" fillId="3" borderId="51" xfId="0" applyNumberFormat="1" applyFont="1" applyFill="1" applyBorder="1" applyAlignment="1" applyProtection="1">
      <alignment horizontal="left" vertical="center"/>
    </xf>
    <xf numFmtId="49" fontId="4" fillId="3" borderId="18" xfId="0" applyNumberFormat="1" applyFont="1" applyFill="1" applyBorder="1" applyAlignment="1" applyProtection="1">
      <alignment horizontal="left" vertical="center"/>
    </xf>
    <xf numFmtId="49" fontId="4" fillId="3" borderId="52" xfId="0" applyNumberFormat="1" applyFont="1" applyFill="1" applyBorder="1" applyAlignment="1" applyProtection="1">
      <alignment horizontal="left" vertical="center"/>
    </xf>
    <xf numFmtId="0" fontId="9" fillId="7" borderId="0" xfId="0" applyFont="1" applyFill="1" applyBorder="1" applyAlignment="1" applyProtection="1">
      <alignment horizontal="left"/>
    </xf>
    <xf numFmtId="0" fontId="39" fillId="7" borderId="0" xfId="0" applyFont="1" applyFill="1" applyBorder="1" applyAlignment="1" applyProtection="1">
      <alignment horizontal="right" vertical="top" wrapText="1"/>
    </xf>
    <xf numFmtId="0" fontId="48" fillId="7" borderId="0" xfId="0" applyFont="1" applyFill="1" applyBorder="1" applyAlignment="1" applyProtection="1">
      <alignment horizontal="left" vertical="center"/>
    </xf>
    <xf numFmtId="0" fontId="6" fillId="7" borderId="19" xfId="0" applyFont="1" applyFill="1" applyBorder="1" applyAlignment="1" applyProtection="1">
      <alignment horizontal="center" vertical="center"/>
    </xf>
    <xf numFmtId="0" fontId="6" fillId="7" borderId="1" xfId="0" applyFont="1" applyFill="1" applyBorder="1" applyAlignment="1" applyProtection="1">
      <alignment horizontal="center" vertical="center"/>
    </xf>
    <xf numFmtId="0" fontId="6" fillId="7" borderId="20" xfId="0" applyFont="1" applyFill="1" applyBorder="1" applyAlignment="1" applyProtection="1">
      <alignment horizontal="center" vertical="center"/>
    </xf>
    <xf numFmtId="0" fontId="6" fillId="7" borderId="0" xfId="0" applyFont="1" applyFill="1" applyBorder="1" applyAlignment="1" applyProtection="1">
      <alignment horizontal="center" vertical="top" wrapText="1"/>
    </xf>
    <xf numFmtId="0" fontId="6" fillId="7" borderId="2" xfId="0" applyFont="1" applyFill="1" applyBorder="1" applyAlignment="1" applyProtection="1">
      <alignment horizontal="center" vertical="top" wrapText="1"/>
    </xf>
    <xf numFmtId="0" fontId="38" fillId="5" borderId="0" xfId="0" applyFont="1" applyFill="1" applyBorder="1" applyAlignment="1" applyProtection="1">
      <alignment horizontal="center" wrapText="1"/>
    </xf>
    <xf numFmtId="0" fontId="38" fillId="5" borderId="2" xfId="0" applyFont="1" applyFill="1" applyBorder="1" applyAlignment="1" applyProtection="1">
      <alignment horizontal="center" wrapText="1"/>
    </xf>
    <xf numFmtId="0" fontId="2" fillId="3" borderId="3" xfId="0" applyFont="1" applyFill="1" applyBorder="1" applyAlignment="1" applyProtection="1">
      <alignment horizontal="left" vertical="center"/>
    </xf>
    <xf numFmtId="0" fontId="2" fillId="3" borderId="0" xfId="0" applyFont="1" applyFill="1" applyBorder="1" applyAlignment="1" applyProtection="1">
      <alignment horizontal="left" vertical="top" wrapText="1"/>
    </xf>
    <xf numFmtId="0" fontId="2" fillId="3" borderId="4" xfId="0" applyFont="1" applyFill="1" applyBorder="1" applyAlignment="1" applyProtection="1">
      <alignment horizontal="left" vertical="center" wrapText="1"/>
    </xf>
    <xf numFmtId="0" fontId="1" fillId="7" borderId="0" xfId="0" applyFont="1" applyFill="1" applyBorder="1" applyAlignment="1" applyProtection="1">
      <alignment horizontal="left" vertical="top" wrapText="1"/>
    </xf>
    <xf numFmtId="0" fontId="44" fillId="5" borderId="0" xfId="0" applyFont="1" applyFill="1" applyAlignment="1" applyProtection="1">
      <alignment horizontal="right"/>
    </xf>
    <xf numFmtId="0" fontId="50" fillId="7" borderId="57" xfId="0" applyFont="1" applyFill="1" applyBorder="1" applyAlignment="1" applyProtection="1">
      <alignment horizontal="center" vertical="center"/>
    </xf>
    <xf numFmtId="0" fontId="50" fillId="7" borderId="0" xfId="0" applyFont="1" applyFill="1" applyBorder="1" applyAlignment="1" applyProtection="1">
      <alignment horizontal="center" vertical="center"/>
    </xf>
    <xf numFmtId="0" fontId="2" fillId="3" borderId="4" xfId="0" applyFont="1" applyFill="1" applyBorder="1" applyAlignment="1" applyProtection="1">
      <alignment horizontal="left" vertical="center"/>
    </xf>
    <xf numFmtId="14" fontId="2" fillId="3" borderId="3" xfId="0" applyNumberFormat="1" applyFont="1" applyFill="1" applyBorder="1" applyAlignment="1" applyProtection="1">
      <alignment horizontal="left" vertical="center"/>
    </xf>
    <xf numFmtId="0" fontId="39" fillId="7" borderId="0" xfId="0" applyFont="1" applyFill="1" applyBorder="1" applyAlignment="1" applyProtection="1">
      <alignment horizontal="center" vertical="center" wrapText="1"/>
    </xf>
    <xf numFmtId="0" fontId="7" fillId="8" borderId="66" xfId="0" applyFont="1" applyFill="1" applyBorder="1" applyAlignment="1" applyProtection="1">
      <alignment horizontal="left" vertical="top" wrapText="1"/>
    </xf>
    <xf numFmtId="0" fontId="7" fillId="8" borderId="67" xfId="0" applyFont="1" applyFill="1" applyBorder="1" applyAlignment="1" applyProtection="1">
      <alignment horizontal="left" vertical="top" wrapText="1"/>
    </xf>
    <xf numFmtId="0" fontId="7" fillId="8" borderId="68" xfId="0" applyFont="1" applyFill="1" applyBorder="1" applyAlignment="1" applyProtection="1">
      <alignment horizontal="left" vertical="top" wrapText="1"/>
    </xf>
    <xf numFmtId="0" fontId="0" fillId="7" borderId="16" xfId="0" applyFill="1" applyBorder="1" applyAlignment="1" applyProtection="1">
      <alignment horizontal="center"/>
    </xf>
    <xf numFmtId="0" fontId="0" fillId="7" borderId="9" xfId="0" applyFill="1" applyBorder="1" applyAlignment="1" applyProtection="1">
      <alignment horizontal="center"/>
    </xf>
    <xf numFmtId="0" fontId="40" fillId="7" borderId="9" xfId="0" applyFont="1" applyFill="1" applyBorder="1" applyAlignment="1" applyProtection="1">
      <alignment horizontal="center"/>
    </xf>
    <xf numFmtId="0" fontId="40" fillId="7" borderId="39" xfId="0" applyFont="1" applyFill="1" applyBorder="1" applyAlignment="1" applyProtection="1">
      <alignment horizontal="center"/>
    </xf>
    <xf numFmtId="0" fontId="40" fillId="7" borderId="0" xfId="0" applyFont="1" applyFill="1" applyBorder="1" applyAlignment="1" applyProtection="1">
      <alignment horizontal="center"/>
    </xf>
    <xf numFmtId="0" fontId="40" fillId="7" borderId="36" xfId="0" applyFont="1" applyFill="1" applyBorder="1" applyAlignment="1" applyProtection="1">
      <alignment horizontal="center"/>
    </xf>
    <xf numFmtId="0" fontId="40" fillId="7" borderId="37" xfId="0" applyFont="1" applyFill="1" applyBorder="1" applyAlignment="1" applyProtection="1">
      <alignment horizontal="center"/>
    </xf>
    <xf numFmtId="0" fontId="40" fillId="7" borderId="38" xfId="0" applyFont="1" applyFill="1" applyBorder="1" applyAlignment="1" applyProtection="1">
      <alignment horizontal="center"/>
    </xf>
    <xf numFmtId="0" fontId="3" fillId="7" borderId="5" xfId="0" applyFont="1" applyFill="1" applyBorder="1" applyAlignment="1" applyProtection="1">
      <alignment horizontal="center"/>
    </xf>
    <xf numFmtId="0" fontId="3" fillId="7" borderId="0" xfId="0" applyFont="1" applyFill="1" applyBorder="1" applyAlignment="1" applyProtection="1">
      <alignment horizontal="center"/>
    </xf>
    <xf numFmtId="0" fontId="22" fillId="7" borderId="5" xfId="0" applyFont="1" applyFill="1" applyBorder="1" applyAlignment="1" applyProtection="1">
      <alignment horizontal="center"/>
    </xf>
    <xf numFmtId="0" fontId="22" fillId="7" borderId="0" xfId="0" applyFont="1" applyFill="1" applyBorder="1" applyAlignment="1" applyProtection="1">
      <alignment horizontal="center"/>
    </xf>
    <xf numFmtId="0" fontId="0" fillId="7" borderId="40" xfId="0" applyFill="1" applyBorder="1" applyAlignment="1" applyProtection="1">
      <alignment horizontal="center"/>
    </xf>
    <xf numFmtId="0" fontId="0" fillId="7" borderId="37" xfId="0" applyFill="1" applyBorder="1" applyAlignment="1" applyProtection="1">
      <alignment horizontal="center"/>
    </xf>
    <xf numFmtId="0" fontId="2" fillId="3" borderId="3" xfId="2" applyFill="1" applyBorder="1" applyAlignment="1" applyProtection="1">
      <alignment horizontal="left" vertical="center"/>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9" fillId="2" borderId="0" xfId="0" applyFont="1" applyFill="1" applyAlignment="1" applyProtection="1">
      <alignment horizontal="left" vertical="top"/>
    </xf>
    <xf numFmtId="0" fontId="18" fillId="2" borderId="16" xfId="0" applyFont="1" applyFill="1" applyBorder="1" applyAlignment="1" applyProtection="1">
      <alignment horizontal="center"/>
    </xf>
    <xf numFmtId="0" fontId="18" fillId="2" borderId="9" xfId="0" applyFont="1" applyFill="1" applyBorder="1" applyAlignment="1" applyProtection="1">
      <alignment horizontal="center"/>
    </xf>
    <xf numFmtId="0" fontId="18" fillId="2" borderId="17" xfId="0" applyFont="1" applyFill="1" applyBorder="1" applyAlignment="1" applyProtection="1">
      <alignment horizontal="center"/>
    </xf>
    <xf numFmtId="0" fontId="1" fillId="2" borderId="0" xfId="0" applyFont="1" applyFill="1" applyAlignment="1" applyProtection="1">
      <alignment horizontal="left" wrapText="1"/>
    </xf>
    <xf numFmtId="0" fontId="40" fillId="2" borderId="9" xfId="0" applyFont="1" applyFill="1" applyBorder="1" applyAlignment="1" applyProtection="1">
      <alignment horizontal="center"/>
    </xf>
    <xf numFmtId="0" fontId="40" fillId="2" borderId="39" xfId="0" applyFont="1" applyFill="1" applyBorder="1" applyAlignment="1" applyProtection="1">
      <alignment horizontal="center"/>
    </xf>
    <xf numFmtId="0" fontId="40" fillId="2" borderId="0" xfId="0" applyFont="1" applyFill="1" applyBorder="1" applyAlignment="1" applyProtection="1">
      <alignment horizontal="center"/>
    </xf>
    <xf numFmtId="0" fontId="40" fillId="2" borderId="36" xfId="0" applyFont="1" applyFill="1" applyBorder="1" applyAlignment="1" applyProtection="1">
      <alignment horizontal="center"/>
    </xf>
    <xf numFmtId="0" fontId="40" fillId="2" borderId="37" xfId="0" applyFont="1" applyFill="1" applyBorder="1" applyAlignment="1" applyProtection="1">
      <alignment horizontal="center"/>
    </xf>
    <xf numFmtId="0" fontId="40" fillId="2" borderId="38" xfId="0" applyFont="1" applyFill="1" applyBorder="1" applyAlignment="1" applyProtection="1">
      <alignment horizontal="center"/>
    </xf>
    <xf numFmtId="0" fontId="3" fillId="2" borderId="5" xfId="0" applyFont="1" applyFill="1" applyBorder="1" applyAlignment="1" applyProtection="1">
      <alignment horizontal="center"/>
    </xf>
    <xf numFmtId="0" fontId="3" fillId="2" borderId="0" xfId="0" applyFont="1" applyFill="1" applyBorder="1" applyAlignment="1" applyProtection="1">
      <alignment horizontal="center"/>
    </xf>
    <xf numFmtId="0" fontId="22" fillId="2" borderId="5" xfId="0" applyFont="1" applyFill="1" applyBorder="1" applyAlignment="1" applyProtection="1">
      <alignment horizontal="center"/>
    </xf>
    <xf numFmtId="0" fontId="22" fillId="2" borderId="0" xfId="0" applyFont="1" applyFill="1" applyBorder="1" applyAlignment="1" applyProtection="1">
      <alignment horizontal="center"/>
    </xf>
    <xf numFmtId="0" fontId="0" fillId="2" borderId="40" xfId="0" applyFill="1" applyBorder="1" applyAlignment="1" applyProtection="1">
      <alignment horizontal="center"/>
    </xf>
    <xf numFmtId="0" fontId="0" fillId="2" borderId="37" xfId="0" applyFill="1" applyBorder="1" applyAlignment="1" applyProtection="1">
      <alignment horizontal="center"/>
    </xf>
    <xf numFmtId="49" fontId="2" fillId="3" borderId="4" xfId="0" applyNumberFormat="1"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14" fontId="2" fillId="3" borderId="3" xfId="0" applyNumberFormat="1" applyFont="1" applyFill="1" applyBorder="1" applyAlignment="1" applyProtection="1">
      <alignment horizontal="left" vertical="center"/>
      <protection locked="0"/>
    </xf>
    <xf numFmtId="0" fontId="1" fillId="2" borderId="0" xfId="0" applyFont="1" applyFill="1" applyAlignment="1" applyProtection="1">
      <alignment horizontal="left" vertical="top" wrapText="1"/>
    </xf>
    <xf numFmtId="49" fontId="2" fillId="3" borderId="3" xfId="2" applyNumberFormat="1" applyFill="1" applyBorder="1" applyAlignment="1" applyProtection="1">
      <alignment horizontal="left" vertical="center"/>
      <protection locked="0"/>
    </xf>
    <xf numFmtId="0" fontId="18" fillId="2" borderId="0" xfId="0" applyFont="1" applyFill="1" applyAlignment="1" applyProtection="1">
      <alignment horizontal="center" vertical="center" wrapText="1"/>
    </xf>
    <xf numFmtId="3" fontId="24" fillId="2" borderId="7" xfId="0" applyNumberFormat="1" applyFont="1" applyFill="1" applyBorder="1" applyAlignment="1" applyProtection="1">
      <alignment horizontal="center" vertical="top"/>
    </xf>
    <xf numFmtId="3" fontId="24" fillId="2" borderId="2" xfId="0" applyNumberFormat="1" applyFont="1" applyFill="1" applyBorder="1" applyAlignment="1" applyProtection="1">
      <alignment horizontal="center" vertical="top"/>
    </xf>
    <xf numFmtId="3" fontId="24" fillId="2" borderId="8" xfId="0" applyNumberFormat="1" applyFont="1" applyFill="1" applyBorder="1" applyAlignment="1" applyProtection="1">
      <alignment horizontal="center" vertical="top"/>
    </xf>
    <xf numFmtId="0" fontId="39" fillId="2" borderId="0" xfId="0" applyFont="1" applyFill="1" applyAlignment="1" applyProtection="1">
      <alignment horizontal="center" vertical="top" wrapText="1"/>
    </xf>
    <xf numFmtId="0" fontId="0" fillId="2" borderId="16" xfId="0" applyFill="1" applyBorder="1" applyAlignment="1" applyProtection="1">
      <alignment horizontal="center"/>
    </xf>
    <xf numFmtId="0" fontId="0" fillId="2" borderId="9" xfId="0" applyFill="1" applyBorder="1" applyAlignment="1" applyProtection="1">
      <alignment horizontal="center"/>
    </xf>
    <xf numFmtId="0" fontId="17" fillId="2" borderId="0" xfId="0" applyFont="1" applyFill="1" applyBorder="1" applyAlignment="1" applyProtection="1">
      <alignment horizontal="center" vertical="center" wrapText="1"/>
    </xf>
    <xf numFmtId="0" fontId="6" fillId="2" borderId="0" xfId="0" applyFont="1" applyFill="1" applyAlignment="1" applyProtection="1">
      <alignment horizontal="center" vertical="top" wrapText="1"/>
    </xf>
    <xf numFmtId="0" fontId="6" fillId="2" borderId="2" xfId="0" applyFont="1" applyFill="1" applyBorder="1" applyAlignment="1" applyProtection="1">
      <alignment horizontal="center" vertical="top" wrapText="1"/>
    </xf>
    <xf numFmtId="0" fontId="9" fillId="2" borderId="0" xfId="0" applyFont="1" applyFill="1" applyAlignment="1" applyProtection="1">
      <alignment horizontal="left"/>
    </xf>
    <xf numFmtId="49" fontId="4" fillId="3" borderId="51" xfId="0" applyNumberFormat="1" applyFont="1" applyFill="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49" fontId="4" fillId="3" borderId="52" xfId="0" applyNumberFormat="1" applyFont="1" applyFill="1" applyBorder="1" applyAlignment="1" applyProtection="1">
      <alignment horizontal="left" vertical="center"/>
      <protection locked="0"/>
    </xf>
    <xf numFmtId="49" fontId="4" fillId="3" borderId="50" xfId="0" applyNumberFormat="1" applyFont="1" applyFill="1" applyBorder="1" applyAlignment="1" applyProtection="1">
      <alignment horizontal="left" vertical="center"/>
      <protection locked="0"/>
    </xf>
    <xf numFmtId="49" fontId="4" fillId="3" borderId="3" xfId="0" applyNumberFormat="1" applyFont="1" applyFill="1" applyBorder="1" applyAlignment="1" applyProtection="1">
      <alignment horizontal="left" vertical="center"/>
      <protection locked="0"/>
    </xf>
    <xf numFmtId="49" fontId="4" fillId="3" borderId="49"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top" wrapText="1"/>
      <protection locked="0"/>
    </xf>
    <xf numFmtId="0" fontId="39" fillId="2" borderId="0" xfId="0" applyFont="1" applyFill="1" applyAlignment="1" applyProtection="1">
      <alignment horizontal="center" vertical="center" wrapText="1"/>
    </xf>
    <xf numFmtId="49" fontId="4" fillId="3" borderId="53" xfId="0" applyNumberFormat="1" applyFont="1" applyFill="1" applyBorder="1" applyAlignment="1" applyProtection="1">
      <alignment horizontal="left" vertical="center"/>
      <protection locked="0"/>
    </xf>
    <xf numFmtId="49" fontId="4" fillId="3" borderId="33" xfId="0" applyNumberFormat="1" applyFont="1" applyFill="1" applyBorder="1" applyAlignment="1" applyProtection="1">
      <alignment horizontal="left" vertical="center"/>
      <protection locked="0"/>
    </xf>
    <xf numFmtId="49" fontId="4" fillId="3" borderId="34" xfId="0" applyNumberFormat="1" applyFont="1" applyFill="1" applyBorder="1" applyAlignment="1" applyProtection="1">
      <alignment horizontal="left" vertical="center"/>
      <protection locked="0"/>
    </xf>
    <xf numFmtId="0" fontId="50" fillId="2" borderId="57"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48" fillId="2" borderId="0" xfId="0" applyFont="1" applyFill="1" applyBorder="1" applyAlignment="1" applyProtection="1">
      <alignment horizontal="left" vertical="center"/>
    </xf>
    <xf numFmtId="0" fontId="6" fillId="2" borderId="19"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3" fontId="9" fillId="2" borderId="0" xfId="0" applyNumberFormat="1" applyFont="1" applyFill="1" applyAlignment="1" applyProtection="1">
      <alignment horizontal="left" vertical="center"/>
    </xf>
    <xf numFmtId="49" fontId="2" fillId="4" borderId="4" xfId="0" applyNumberFormat="1" applyFont="1" applyFill="1" applyBorder="1" applyAlignment="1" applyProtection="1">
      <alignment horizontal="left" vertical="center" wrapText="1"/>
    </xf>
    <xf numFmtId="0" fontId="2" fillId="4" borderId="4" xfId="0" applyFont="1" applyFill="1" applyBorder="1" applyAlignment="1" applyProtection="1">
      <alignment horizontal="left" vertical="center"/>
    </xf>
    <xf numFmtId="49" fontId="2" fillId="4" borderId="0" xfId="0" applyNumberFormat="1" applyFont="1" applyFill="1" applyBorder="1" applyAlignment="1" applyProtection="1">
      <alignment horizontal="left" vertical="top" wrapText="1"/>
    </xf>
    <xf numFmtId="0" fontId="7" fillId="8" borderId="66" xfId="0" applyFont="1" applyFill="1" applyBorder="1" applyAlignment="1" applyProtection="1">
      <alignment horizontal="center" vertical="center" wrapText="1"/>
    </xf>
    <xf numFmtId="0" fontId="7" fillId="8" borderId="67" xfId="0" applyFont="1" applyFill="1" applyBorder="1" applyAlignment="1" applyProtection="1">
      <alignment horizontal="center" vertical="center"/>
    </xf>
    <xf numFmtId="0" fontId="7" fillId="8" borderId="68" xfId="0" applyFont="1" applyFill="1" applyBorder="1" applyAlignment="1" applyProtection="1">
      <alignment horizontal="center" vertical="center"/>
    </xf>
    <xf numFmtId="14" fontId="2" fillId="4" borderId="4" xfId="0" applyNumberFormat="1" applyFont="1" applyFill="1" applyBorder="1" applyAlignment="1" applyProtection="1">
      <alignment horizontal="left" vertical="center"/>
    </xf>
    <xf numFmtId="0" fontId="9" fillId="4" borderId="0" xfId="0" applyFont="1" applyFill="1" applyAlignment="1" applyProtection="1">
      <alignment horizontal="right"/>
    </xf>
    <xf numFmtId="0" fontId="6" fillId="4" borderId="0" xfId="0" applyFont="1" applyFill="1" applyBorder="1" applyAlignment="1" applyProtection="1">
      <alignment horizontal="center" wrapText="1"/>
    </xf>
    <xf numFmtId="0" fontId="6" fillId="4" borderId="2" xfId="0" applyFont="1" applyFill="1" applyBorder="1" applyAlignment="1" applyProtection="1">
      <alignment horizontal="center" wrapText="1"/>
    </xf>
    <xf numFmtId="49" fontId="4" fillId="4" borderId="50" xfId="0" applyNumberFormat="1" applyFont="1" applyFill="1" applyBorder="1" applyAlignment="1" applyProtection="1">
      <alignment horizontal="left" vertical="center"/>
    </xf>
    <xf numFmtId="49" fontId="4" fillId="4" borderId="3" xfId="0" applyNumberFormat="1" applyFont="1" applyFill="1" applyBorder="1" applyAlignment="1" applyProtection="1">
      <alignment horizontal="left" vertical="center"/>
    </xf>
    <xf numFmtId="49" fontId="4" fillId="4" borderId="49" xfId="0" applyNumberFormat="1" applyFont="1" applyFill="1" applyBorder="1" applyAlignment="1" applyProtection="1">
      <alignment horizontal="left" vertical="center"/>
    </xf>
    <xf numFmtId="49" fontId="4" fillId="4" borderId="51" xfId="0" applyNumberFormat="1" applyFont="1" applyFill="1" applyBorder="1" applyAlignment="1" applyProtection="1">
      <alignment horizontal="left" vertical="center"/>
    </xf>
    <xf numFmtId="49" fontId="4" fillId="4" borderId="18" xfId="0" applyNumberFormat="1" applyFont="1" applyFill="1" applyBorder="1" applyAlignment="1" applyProtection="1">
      <alignment horizontal="left" vertical="center"/>
    </xf>
    <xf numFmtId="49" fontId="4" fillId="4" borderId="52" xfId="0" applyNumberFormat="1"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16" fillId="4" borderId="16"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xf>
    <xf numFmtId="0" fontId="16" fillId="4" borderId="17"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49" fontId="4" fillId="4" borderId="53" xfId="0" applyNumberFormat="1" applyFont="1" applyFill="1" applyBorder="1" applyAlignment="1" applyProtection="1">
      <alignment horizontal="left" vertical="center"/>
    </xf>
    <xf numFmtId="49" fontId="4" fillId="4" borderId="33" xfId="0" applyNumberFormat="1" applyFont="1" applyFill="1" applyBorder="1" applyAlignment="1" applyProtection="1">
      <alignment horizontal="left" vertical="center"/>
    </xf>
    <xf numFmtId="49" fontId="4" fillId="4" borderId="34" xfId="0" applyNumberFormat="1" applyFont="1" applyFill="1" applyBorder="1" applyAlignment="1" applyProtection="1">
      <alignment horizontal="left" vertical="center"/>
    </xf>
    <xf numFmtId="0" fontId="6" fillId="4" borderId="0"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9" fillId="4" borderId="0" xfId="0" applyFont="1" applyFill="1" applyAlignment="1" applyProtection="1">
      <alignment horizontal="left" vertical="top"/>
    </xf>
  </cellXfs>
  <cellStyles count="3">
    <cellStyle name="Komma" xfId="1" builtinId="3"/>
    <cellStyle name="Link" xfId="2" builtinId="8" customBuiltin="1"/>
    <cellStyle name="Standard" xfId="0" builtinId="0"/>
  </cellStyles>
  <dxfs count="62">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0.24994659260841701"/>
      </font>
    </dxf>
    <dxf>
      <font>
        <color theme="0" tint="-0.24994659260841701"/>
      </font>
    </dxf>
  </dxfs>
  <tableStyles count="0" defaultTableStyle="TableStyleMedium2" defaultPivotStyle="PivotStyleLight16"/>
  <colors>
    <mruColors>
      <color rgb="FFFFE697"/>
      <color rgb="FFFFDA65"/>
      <color rgb="FFC1DAFF"/>
      <color rgb="FFFF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60288</xdr:colOff>
      <xdr:row>68</xdr:row>
      <xdr:rowOff>12536</xdr:rowOff>
    </xdr:from>
    <xdr:to>
      <xdr:col>14</xdr:col>
      <xdr:colOff>403859</xdr:colOff>
      <xdr:row>72</xdr:row>
      <xdr:rowOff>83819</xdr:rowOff>
    </xdr:to>
    <xdr:sp macro="" textlink="">
      <xdr:nvSpPr>
        <xdr:cNvPr id="2" name="AutoShape 23"/>
        <xdr:cNvSpPr>
          <a:spLocks noChangeArrowheads="1"/>
        </xdr:cNvSpPr>
      </xdr:nvSpPr>
      <xdr:spPr bwMode="auto">
        <a:xfrm>
          <a:off x="15897188" y="12522036"/>
          <a:ext cx="1308771" cy="78248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12</xdr:col>
      <xdr:colOff>17097</xdr:colOff>
      <xdr:row>72</xdr:row>
      <xdr:rowOff>39756</xdr:rowOff>
    </xdr:from>
    <xdr:to>
      <xdr:col>13</xdr:col>
      <xdr:colOff>2271</xdr:colOff>
      <xdr:row>80</xdr:row>
      <xdr:rowOff>137492</xdr:rowOff>
    </xdr:to>
    <xdr:sp macro="" textlink="">
      <xdr:nvSpPr>
        <xdr:cNvPr id="3" name="AutoShape 24"/>
        <xdr:cNvSpPr>
          <a:spLocks/>
        </xdr:cNvSpPr>
      </xdr:nvSpPr>
      <xdr:spPr bwMode="auto">
        <a:xfrm>
          <a:off x="6884622" y="14555856"/>
          <a:ext cx="89949" cy="13931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17298</xdr:colOff>
      <xdr:row>86</xdr:row>
      <xdr:rowOff>34499</xdr:rowOff>
    </xdr:from>
    <xdr:to>
      <xdr:col>12</xdr:col>
      <xdr:colOff>125298</xdr:colOff>
      <xdr:row>116</xdr:row>
      <xdr:rowOff>141888</xdr:rowOff>
    </xdr:to>
    <xdr:sp macro="" textlink="">
      <xdr:nvSpPr>
        <xdr:cNvPr id="4" name="AutoShape 24"/>
        <xdr:cNvSpPr>
          <a:spLocks/>
        </xdr:cNvSpPr>
      </xdr:nvSpPr>
      <xdr:spPr bwMode="auto">
        <a:xfrm>
          <a:off x="15854198" y="15426899"/>
          <a:ext cx="8895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18529</xdr:colOff>
      <xdr:row>119</xdr:row>
      <xdr:rowOff>26277</xdr:rowOff>
    </xdr:from>
    <xdr:to>
      <xdr:col>13</xdr:col>
      <xdr:colOff>3601</xdr:colOff>
      <xdr:row>124</xdr:row>
      <xdr:rowOff>143775</xdr:rowOff>
    </xdr:to>
    <xdr:sp macro="" textlink="">
      <xdr:nvSpPr>
        <xdr:cNvPr id="5" name="AutoShape 24"/>
        <xdr:cNvSpPr>
          <a:spLocks/>
        </xdr:cNvSpPr>
      </xdr:nvSpPr>
      <xdr:spPr bwMode="auto">
        <a:xfrm>
          <a:off x="6886054" y="22229052"/>
          <a:ext cx="89847" cy="927123"/>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18143</xdr:colOff>
      <xdr:row>129</xdr:row>
      <xdr:rowOff>14378</xdr:rowOff>
    </xdr:from>
    <xdr:to>
      <xdr:col>12</xdr:col>
      <xdr:colOff>126143</xdr:colOff>
      <xdr:row>133</xdr:row>
      <xdr:rowOff>140899</xdr:rowOff>
    </xdr:to>
    <xdr:sp macro="" textlink="">
      <xdr:nvSpPr>
        <xdr:cNvPr id="6" name="AutoShape 24"/>
        <xdr:cNvSpPr>
          <a:spLocks/>
        </xdr:cNvSpPr>
      </xdr:nvSpPr>
      <xdr:spPr bwMode="auto">
        <a:xfrm>
          <a:off x="15855043" y="22036178"/>
          <a:ext cx="8895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59488</xdr:colOff>
      <xdr:row>3</xdr:row>
      <xdr:rowOff>112406</xdr:rowOff>
    </xdr:from>
    <xdr:to>
      <xdr:col>14</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004338" y="111570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1087148</xdr:colOff>
      <xdr:row>4</xdr:row>
      <xdr:rowOff>171622</xdr:rowOff>
    </xdr:from>
    <xdr:to>
      <xdr:col>11</xdr:col>
      <xdr:colOff>681155</xdr:colOff>
      <xdr:row>12</xdr:row>
      <xdr:rowOff>37771</xdr:rowOff>
    </xdr:to>
    <xdr:sp macro="" textlink="">
      <xdr:nvSpPr>
        <xdr:cNvPr id="8" name="Textfeld 7"/>
        <xdr:cNvSpPr txBox="1"/>
      </xdr:nvSpPr>
      <xdr:spPr>
        <a:xfrm rot="21088681">
          <a:off x="10085098" y="1289222"/>
          <a:ext cx="5575707" cy="1193299"/>
        </a:xfrm>
        <a:prstGeom prst="rect">
          <a:avLst/>
        </a:prstGeom>
        <a:noFill/>
        <a:ln w="9525" cmpd="sng">
          <a:noFill/>
        </a:ln>
        <a:effectLst>
          <a:outerShdw dir="1200000" sx="1000" sy="1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9000" b="1">
              <a:solidFill>
                <a:schemeClr val="bg1"/>
              </a:solidFill>
              <a:latin typeface="+mn-lt"/>
            </a:rPr>
            <a:t>MUSTER</a:t>
          </a:r>
        </a:p>
      </xdr:txBody>
    </xdr:sp>
    <xdr:clientData/>
  </xdr:twoCellAnchor>
  <xdr:twoCellAnchor>
    <xdr:from>
      <xdr:col>9</xdr:col>
      <xdr:colOff>121611</xdr:colOff>
      <xdr:row>88</xdr:row>
      <xdr:rowOff>41587</xdr:rowOff>
    </xdr:from>
    <xdr:to>
      <xdr:col>14</xdr:col>
      <xdr:colOff>389321</xdr:colOff>
      <xdr:row>95</xdr:row>
      <xdr:rowOff>6306</xdr:rowOff>
    </xdr:to>
    <xdr:sp macro="" textlink="">
      <xdr:nvSpPr>
        <xdr:cNvPr id="9" name="Textfeld 8"/>
        <xdr:cNvSpPr txBox="1"/>
      </xdr:nvSpPr>
      <xdr:spPr>
        <a:xfrm rot="21088681">
          <a:off x="14136061" y="15738787"/>
          <a:ext cx="3055360" cy="1031519"/>
        </a:xfrm>
        <a:prstGeom prst="rect">
          <a:avLst/>
        </a:prstGeom>
        <a:noFill/>
        <a:ln w="9525" cmpd="sng">
          <a:noFill/>
        </a:ln>
        <a:effectLst>
          <a:outerShdw dir="1200000" sx="1000" sy="1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5500" b="1">
              <a:solidFill>
                <a:schemeClr val="bg1"/>
              </a:solidFill>
              <a:latin typeface="+mn-lt"/>
            </a:rPr>
            <a:t>MUSTER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1424" name="AutoShape 23"/>
        <xdr:cNvSpPr>
          <a:spLocks noChangeArrowheads="1"/>
        </xdr:cNvSpPr>
      </xdr:nvSpPr>
      <xdr:spPr bwMode="auto">
        <a:xfrm>
          <a:off x="6803988" y="12516956"/>
          <a:ext cx="124273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1425" name="AutoShape 24"/>
        <xdr:cNvSpPr>
          <a:spLocks/>
        </xdr:cNvSpPr>
      </xdr:nvSpPr>
      <xdr:spPr bwMode="auto">
        <a:xfrm>
          <a:off x="6581799" y="12384156"/>
          <a:ext cx="10899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9" name="AutoShape 24"/>
        <xdr:cNvSpPr>
          <a:spLocks/>
        </xdr:cNvSpPr>
      </xdr:nvSpPr>
      <xdr:spPr bwMode="auto">
        <a:xfrm>
          <a:off x="6582000" y="14549880"/>
          <a:ext cx="10800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0" name="AutoShape 24"/>
        <xdr:cNvSpPr>
          <a:spLocks/>
        </xdr:cNvSpPr>
      </xdr:nvSpPr>
      <xdr:spPr bwMode="auto">
        <a:xfrm>
          <a:off x="6583231" y="19608239"/>
          <a:ext cx="10889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1" name="AutoShape 24"/>
        <xdr:cNvSpPr>
          <a:spLocks/>
        </xdr:cNvSpPr>
      </xdr:nvSpPr>
      <xdr:spPr bwMode="auto">
        <a:xfrm>
          <a:off x="6582845" y="21157721"/>
          <a:ext cx="10800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12" name="Grafik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1570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6803988" y="13103696"/>
          <a:ext cx="124273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760797" y="1383957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760998" y="1600601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762229" y="2106509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761843" y="2261529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16" name="AutoShape 23"/>
        <xdr:cNvSpPr>
          <a:spLocks noChangeArrowheads="1"/>
        </xdr:cNvSpPr>
      </xdr:nvSpPr>
      <xdr:spPr bwMode="auto">
        <a:xfrm>
          <a:off x="6803988" y="13103696"/>
          <a:ext cx="124273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17" name="AutoShape 24"/>
        <xdr:cNvSpPr>
          <a:spLocks/>
        </xdr:cNvSpPr>
      </xdr:nvSpPr>
      <xdr:spPr bwMode="auto">
        <a:xfrm>
          <a:off x="6760797" y="1383957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8" name="AutoShape 24"/>
        <xdr:cNvSpPr>
          <a:spLocks/>
        </xdr:cNvSpPr>
      </xdr:nvSpPr>
      <xdr:spPr bwMode="auto">
        <a:xfrm>
          <a:off x="6760998" y="1600601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9" name="AutoShape 24"/>
        <xdr:cNvSpPr>
          <a:spLocks/>
        </xdr:cNvSpPr>
      </xdr:nvSpPr>
      <xdr:spPr bwMode="auto">
        <a:xfrm>
          <a:off x="6762229" y="2106509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20" name="AutoShape 24"/>
        <xdr:cNvSpPr>
          <a:spLocks/>
        </xdr:cNvSpPr>
      </xdr:nvSpPr>
      <xdr:spPr bwMode="auto">
        <a:xfrm>
          <a:off x="6761843" y="2261529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6803988" y="13240856"/>
          <a:ext cx="124273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760797" y="1397673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760998" y="1614317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762229" y="2120225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761843" y="2275245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6803988" y="13240856"/>
          <a:ext cx="124273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760797" y="1397673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760998" y="1614317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762229" y="2120225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761843" y="2275245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60288</xdr:colOff>
      <xdr:row>69</xdr:row>
      <xdr:rowOff>12536</xdr:rowOff>
    </xdr:from>
    <xdr:to>
      <xdr:col>13</xdr:col>
      <xdr:colOff>403859</xdr:colOff>
      <xdr:row>73</xdr:row>
      <xdr:rowOff>83819</xdr:rowOff>
    </xdr:to>
    <xdr:sp macro="" textlink="">
      <xdr:nvSpPr>
        <xdr:cNvPr id="2"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3"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4"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5"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6"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59488</xdr:colOff>
      <xdr:row>3</xdr:row>
      <xdr:rowOff>112406</xdr:rowOff>
    </xdr:from>
    <xdr:to>
      <xdr:col>13</xdr:col>
      <xdr:colOff>236219</xdr:colOff>
      <xdr:row>5</xdr:row>
      <xdr:rowOff>116193</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234988" y="1109356"/>
          <a:ext cx="1033981" cy="34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60288</xdr:colOff>
      <xdr:row>69</xdr:row>
      <xdr:rowOff>12536</xdr:rowOff>
    </xdr:from>
    <xdr:to>
      <xdr:col>13</xdr:col>
      <xdr:colOff>403859</xdr:colOff>
      <xdr:row>73</xdr:row>
      <xdr:rowOff>83819</xdr:rowOff>
    </xdr:to>
    <xdr:sp macro="" textlink="">
      <xdr:nvSpPr>
        <xdr:cNvPr id="8" name="AutoShape 23"/>
        <xdr:cNvSpPr>
          <a:spLocks noChangeArrowheads="1"/>
        </xdr:cNvSpPr>
      </xdr:nvSpPr>
      <xdr:spPr bwMode="auto">
        <a:xfrm>
          <a:off x="7017348" y="13339916"/>
          <a:ext cx="1296071" cy="779943"/>
        </a:xfrm>
        <a:prstGeom prst="downArrowCallout">
          <a:avLst>
            <a:gd name="adj1" fmla="val 29981"/>
            <a:gd name="adj2" fmla="val 29990"/>
            <a:gd name="adj3" fmla="val 16667"/>
            <a:gd name="adj4" fmla="val 66667"/>
          </a:avLst>
        </a:prstGeom>
        <a:noFill/>
        <a:ln w="127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gn="ctr"/>
          <a:r>
            <a:rPr lang="de-CH" sz="1100" b="1">
              <a:solidFill>
                <a:srgbClr val="FF0000"/>
              </a:solidFill>
              <a:latin typeface="Arial" panose="020B0604020202020204" pitchFamily="34" charset="0"/>
              <a:cs typeface="Arial" panose="020B0604020202020204" pitchFamily="34" charset="0"/>
            </a:rPr>
            <a:t>zu deklarieren im / in</a:t>
          </a:r>
        </a:p>
      </xdr:txBody>
    </xdr:sp>
    <xdr:clientData/>
  </xdr:twoCellAnchor>
  <xdr:twoCellAnchor>
    <xdr:from>
      <xdr:col>11</xdr:col>
      <xdr:colOff>17097</xdr:colOff>
      <xdr:row>73</xdr:row>
      <xdr:rowOff>39756</xdr:rowOff>
    </xdr:from>
    <xdr:to>
      <xdr:col>11</xdr:col>
      <xdr:colOff>126096</xdr:colOff>
      <xdr:row>81</xdr:row>
      <xdr:rowOff>137492</xdr:rowOff>
    </xdr:to>
    <xdr:sp macro="" textlink="">
      <xdr:nvSpPr>
        <xdr:cNvPr id="9" name="AutoShape 24"/>
        <xdr:cNvSpPr>
          <a:spLocks/>
        </xdr:cNvSpPr>
      </xdr:nvSpPr>
      <xdr:spPr bwMode="auto">
        <a:xfrm>
          <a:off x="6974157" y="14075796"/>
          <a:ext cx="86139" cy="1316936"/>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17298</xdr:colOff>
      <xdr:row>87</xdr:row>
      <xdr:rowOff>34499</xdr:rowOff>
    </xdr:from>
    <xdr:to>
      <xdr:col>11</xdr:col>
      <xdr:colOff>125298</xdr:colOff>
      <xdr:row>117</xdr:row>
      <xdr:rowOff>141888</xdr:rowOff>
    </xdr:to>
    <xdr:sp macro="" textlink="">
      <xdr:nvSpPr>
        <xdr:cNvPr id="10" name="AutoShape 24"/>
        <xdr:cNvSpPr>
          <a:spLocks/>
        </xdr:cNvSpPr>
      </xdr:nvSpPr>
      <xdr:spPr bwMode="auto">
        <a:xfrm>
          <a:off x="6974358" y="16242239"/>
          <a:ext cx="92760" cy="4679389"/>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18529</xdr:colOff>
      <xdr:row>120</xdr:row>
      <xdr:rowOff>26277</xdr:rowOff>
    </xdr:from>
    <xdr:to>
      <xdr:col>11</xdr:col>
      <xdr:colOff>127426</xdr:colOff>
      <xdr:row>125</xdr:row>
      <xdr:rowOff>143775</xdr:rowOff>
    </xdr:to>
    <xdr:sp macro="" textlink="">
      <xdr:nvSpPr>
        <xdr:cNvPr id="11" name="AutoShape 24"/>
        <xdr:cNvSpPr>
          <a:spLocks/>
        </xdr:cNvSpPr>
      </xdr:nvSpPr>
      <xdr:spPr bwMode="auto">
        <a:xfrm>
          <a:off x="6975589" y="21301317"/>
          <a:ext cx="86037" cy="879498"/>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18143</xdr:colOff>
      <xdr:row>130</xdr:row>
      <xdr:rowOff>14378</xdr:rowOff>
    </xdr:from>
    <xdr:to>
      <xdr:col>11</xdr:col>
      <xdr:colOff>126143</xdr:colOff>
      <xdr:row>134</xdr:row>
      <xdr:rowOff>140899</xdr:rowOff>
    </xdr:to>
    <xdr:sp macro="" textlink="">
      <xdr:nvSpPr>
        <xdr:cNvPr id="12" name="AutoShape 24"/>
        <xdr:cNvSpPr>
          <a:spLocks/>
        </xdr:cNvSpPr>
      </xdr:nvSpPr>
      <xdr:spPr bwMode="auto">
        <a:xfrm>
          <a:off x="6975203" y="22851518"/>
          <a:ext cx="85140" cy="736121"/>
        </a:xfrm>
        <a:prstGeom prst="rightBrace">
          <a:avLst>
            <a:gd name="adj1" fmla="val 41676"/>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ritz.muster@muster.c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0"/>
  <sheetViews>
    <sheetView topLeftCell="A13" workbookViewId="0">
      <selection activeCell="D29" sqref="D29:O30"/>
    </sheetView>
  </sheetViews>
  <sheetFormatPr baseColWidth="10" defaultColWidth="11.44140625" defaultRowHeight="13.2" x14ac:dyDescent="0.25"/>
  <cols>
    <col min="1" max="1" width="1.6640625" style="3" customWidth="1"/>
    <col min="2" max="2" width="3.33203125" style="41" customWidth="1"/>
    <col min="3" max="3" width="18.109375" style="3" customWidth="1"/>
    <col min="4" max="4" width="24.5546875" style="3" customWidth="1"/>
    <col min="5" max="5" width="1.44140625" style="3" customWidth="1"/>
    <col min="6" max="6" width="12.33203125" style="51" customWidth="1"/>
    <col min="7" max="7" width="1.5546875" style="51" customWidth="1"/>
    <col min="8" max="8" width="12.33203125" style="3" customWidth="1"/>
    <col min="9" max="9" width="1.5546875" style="3" customWidth="1"/>
    <col min="10" max="10" width="12.33203125" style="6" customWidth="1"/>
    <col min="11" max="11" width="1.5546875" style="6" customWidth="1"/>
    <col min="12" max="12" width="13" style="6" bestFit="1" customWidth="1"/>
    <col min="13" max="13" width="1.5546875" style="3" customWidth="1"/>
    <col min="14" max="14" width="12.33203125" style="3" customWidth="1"/>
    <col min="15" max="15" width="5.88671875" style="3" customWidth="1"/>
    <col min="16" max="16" width="10.6640625" style="1" hidden="1" customWidth="1"/>
    <col min="17" max="17" width="2.5546875" style="1" hidden="1" customWidth="1"/>
    <col min="18" max="18" width="6.109375" style="1" hidden="1" customWidth="1"/>
    <col min="19" max="20" width="4.33203125" style="2" hidden="1" customWidth="1"/>
    <col min="21" max="21" width="1.109375" style="3" hidden="1" customWidth="1"/>
    <col min="22" max="22" width="7.44140625" style="3" hidden="1" customWidth="1"/>
    <col min="23" max="23" width="1.109375" style="3" hidden="1" customWidth="1"/>
    <col min="24" max="24" width="8" style="3" hidden="1" customWidth="1"/>
    <col min="25" max="25" width="1.109375" style="3" hidden="1" customWidth="1"/>
    <col min="26" max="26" width="7.44140625" style="3" hidden="1" customWidth="1"/>
    <col min="27" max="27" width="1.109375" style="3" hidden="1" customWidth="1"/>
    <col min="28" max="28" width="7.44140625" style="3" hidden="1" customWidth="1"/>
    <col min="29" max="29" width="1.109375" style="3" hidden="1" customWidth="1"/>
    <col min="30" max="31" width="7.44140625" style="3" hidden="1" customWidth="1"/>
    <col min="32" max="32" width="1.6640625" style="3" customWidth="1"/>
    <col min="33" max="16384" width="11.44140625" style="408"/>
  </cols>
  <sheetData>
    <row r="1" spans="1:32" ht="15.6" thickBot="1" x14ac:dyDescent="0.3">
      <c r="A1" s="467" t="s">
        <v>111</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9"/>
    </row>
    <row r="2" spans="1:32" ht="13.8" thickBot="1" x14ac:dyDescent="0.3"/>
    <row r="3" spans="1:32" x14ac:dyDescent="0.25">
      <c r="A3" s="270"/>
      <c r="B3" s="271"/>
      <c r="C3" s="272"/>
      <c r="D3" s="272"/>
      <c r="E3" s="272"/>
      <c r="F3" s="273"/>
      <c r="G3" s="273"/>
      <c r="H3" s="272"/>
      <c r="I3" s="272"/>
      <c r="J3" s="274"/>
      <c r="K3" s="274"/>
      <c r="L3" s="274"/>
      <c r="M3" s="272"/>
      <c r="N3" s="272"/>
      <c r="O3" s="272"/>
      <c r="P3" s="275"/>
      <c r="Q3" s="275"/>
      <c r="R3" s="275"/>
      <c r="S3" s="276"/>
      <c r="T3" s="276"/>
      <c r="U3" s="277"/>
      <c r="V3" s="277"/>
      <c r="W3" s="277"/>
      <c r="X3" s="277"/>
      <c r="Y3" s="277"/>
      <c r="Z3" s="277"/>
      <c r="AA3" s="277"/>
      <c r="AB3" s="277"/>
      <c r="AC3" s="277"/>
      <c r="AD3" s="277"/>
      <c r="AE3" s="277"/>
      <c r="AF3" s="278"/>
    </row>
    <row r="4" spans="1:32" x14ac:dyDescent="0.25">
      <c r="A4" s="279"/>
      <c r="B4" s="470"/>
      <c r="C4" s="471"/>
      <c r="D4" s="471"/>
      <c r="E4" s="471"/>
      <c r="F4" s="471"/>
      <c r="G4" s="471"/>
      <c r="H4" s="471"/>
      <c r="I4" s="471"/>
      <c r="J4" s="471"/>
      <c r="K4" s="471"/>
      <c r="L4" s="471"/>
      <c r="M4" s="472"/>
      <c r="N4" s="472"/>
      <c r="O4" s="473"/>
      <c r="P4" s="280"/>
      <c r="Q4" s="280"/>
      <c r="R4" s="280"/>
      <c r="S4" s="268"/>
      <c r="T4" s="268"/>
      <c r="U4" s="15"/>
      <c r="V4" s="15"/>
      <c r="W4" s="15"/>
      <c r="X4" s="15"/>
      <c r="Y4" s="15"/>
      <c r="Z4" s="15"/>
      <c r="AA4" s="15"/>
      <c r="AB4" s="15"/>
      <c r="AC4" s="15"/>
      <c r="AD4" s="15"/>
      <c r="AE4" s="15"/>
      <c r="AF4" s="281"/>
    </row>
    <row r="5" spans="1:32" ht="17.399999999999999" x14ac:dyDescent="0.3">
      <c r="A5" s="279"/>
      <c r="B5" s="478" t="s">
        <v>0</v>
      </c>
      <c r="C5" s="479"/>
      <c r="D5" s="479"/>
      <c r="E5" s="479"/>
      <c r="F5" s="479"/>
      <c r="G5" s="479"/>
      <c r="H5" s="479"/>
      <c r="I5" s="479"/>
      <c r="J5" s="479"/>
      <c r="K5" s="479"/>
      <c r="L5" s="479"/>
      <c r="M5" s="474"/>
      <c r="N5" s="474"/>
      <c r="O5" s="475"/>
      <c r="P5" s="280"/>
      <c r="Q5" s="280"/>
      <c r="R5" s="280"/>
      <c r="S5" s="268"/>
      <c r="T5" s="268"/>
      <c r="U5" s="15"/>
      <c r="V5" s="15"/>
      <c r="W5" s="15"/>
      <c r="X5" s="15"/>
      <c r="Y5" s="15"/>
      <c r="Z5" s="15"/>
      <c r="AA5" s="15"/>
      <c r="AB5" s="15"/>
      <c r="AC5" s="15"/>
      <c r="AD5" s="15"/>
      <c r="AE5" s="15"/>
      <c r="AF5" s="281"/>
    </row>
    <row r="6" spans="1:32" ht="17.399999999999999" x14ac:dyDescent="0.3">
      <c r="A6" s="282"/>
      <c r="B6" s="480" t="s">
        <v>1</v>
      </c>
      <c r="C6" s="481"/>
      <c r="D6" s="481"/>
      <c r="E6" s="481"/>
      <c r="F6" s="481"/>
      <c r="G6" s="481"/>
      <c r="H6" s="481"/>
      <c r="I6" s="481"/>
      <c r="J6" s="481"/>
      <c r="K6" s="481"/>
      <c r="L6" s="481"/>
      <c r="M6" s="474"/>
      <c r="N6" s="474"/>
      <c r="O6" s="475"/>
      <c r="P6" s="280"/>
      <c r="Q6" s="280"/>
      <c r="R6" s="280"/>
      <c r="S6" s="268"/>
      <c r="T6" s="268"/>
      <c r="U6" s="283"/>
      <c r="V6" s="283"/>
      <c r="W6" s="283"/>
      <c r="X6" s="283"/>
      <c r="Y6" s="283"/>
      <c r="Z6" s="283"/>
      <c r="AA6" s="283"/>
      <c r="AB6" s="283"/>
      <c r="AC6" s="283"/>
      <c r="AD6" s="283"/>
      <c r="AE6" s="283"/>
      <c r="AF6" s="284"/>
    </row>
    <row r="7" spans="1:32" ht="13.8" thickBot="1" x14ac:dyDescent="0.3">
      <c r="A7" s="279"/>
      <c r="B7" s="482"/>
      <c r="C7" s="483"/>
      <c r="D7" s="483"/>
      <c r="E7" s="483"/>
      <c r="F7" s="483"/>
      <c r="G7" s="483"/>
      <c r="H7" s="483"/>
      <c r="I7" s="483"/>
      <c r="J7" s="483"/>
      <c r="K7" s="483"/>
      <c r="L7" s="483"/>
      <c r="M7" s="476"/>
      <c r="N7" s="476"/>
      <c r="O7" s="477"/>
      <c r="P7" s="280"/>
      <c r="Q7" s="280"/>
      <c r="R7" s="280"/>
      <c r="S7" s="268"/>
      <c r="T7" s="268"/>
      <c r="U7" s="15"/>
      <c r="V7" s="15"/>
      <c r="W7" s="15"/>
      <c r="X7" s="15"/>
      <c r="Y7" s="15"/>
      <c r="Z7" s="15"/>
      <c r="AA7" s="15"/>
      <c r="AB7" s="15"/>
      <c r="AC7" s="15"/>
      <c r="AD7" s="15"/>
      <c r="AE7" s="15"/>
      <c r="AF7" s="281"/>
    </row>
    <row r="8" spans="1:32" ht="13.8" thickTop="1" x14ac:dyDescent="0.25">
      <c r="A8" s="279"/>
      <c r="B8" s="285"/>
      <c r="C8" s="285"/>
      <c r="D8" s="285"/>
      <c r="E8" s="285"/>
      <c r="F8" s="285"/>
      <c r="G8" s="285"/>
      <c r="H8" s="285"/>
      <c r="I8" s="285"/>
      <c r="J8" s="285"/>
      <c r="K8" s="286"/>
      <c r="L8" s="286"/>
      <c r="M8" s="187"/>
      <c r="N8" s="187"/>
      <c r="O8" s="187"/>
      <c r="P8" s="280"/>
      <c r="Q8" s="280"/>
      <c r="R8" s="280"/>
      <c r="S8" s="268"/>
      <c r="T8" s="268"/>
      <c r="U8" s="15"/>
      <c r="V8" s="15"/>
      <c r="W8" s="15"/>
      <c r="X8" s="15"/>
      <c r="Y8" s="15"/>
      <c r="Z8" s="15"/>
      <c r="AA8" s="15"/>
      <c r="AB8" s="15"/>
      <c r="AC8" s="15"/>
      <c r="AD8" s="15"/>
      <c r="AE8" s="15"/>
      <c r="AF8" s="281"/>
    </row>
    <row r="9" spans="1:32" x14ac:dyDescent="0.25">
      <c r="A9" s="279"/>
      <c r="B9" s="460" t="s">
        <v>76</v>
      </c>
      <c r="C9" s="460"/>
      <c r="D9" s="460"/>
      <c r="E9" s="460"/>
      <c r="F9" s="460"/>
      <c r="G9" s="460"/>
      <c r="H9" s="460"/>
      <c r="I9" s="460"/>
      <c r="J9" s="460"/>
      <c r="K9" s="460"/>
      <c r="L9" s="460"/>
      <c r="M9" s="460"/>
      <c r="N9" s="460"/>
      <c r="O9" s="460"/>
      <c r="P9" s="280"/>
      <c r="Q9" s="280"/>
      <c r="R9" s="280"/>
      <c r="S9" s="268"/>
      <c r="T9" s="268"/>
      <c r="U9" s="15"/>
      <c r="V9" s="15"/>
      <c r="W9" s="15"/>
      <c r="X9" s="15"/>
      <c r="Y9" s="15"/>
      <c r="Z9" s="15"/>
      <c r="AA9" s="15"/>
      <c r="AB9" s="15"/>
      <c r="AC9" s="15"/>
      <c r="AD9" s="15"/>
      <c r="AE9" s="15"/>
      <c r="AF9" s="281"/>
    </row>
    <row r="10" spans="1:32" x14ac:dyDescent="0.25">
      <c r="A10" s="279"/>
      <c r="B10" s="460"/>
      <c r="C10" s="460"/>
      <c r="D10" s="460"/>
      <c r="E10" s="460"/>
      <c r="F10" s="460"/>
      <c r="G10" s="460"/>
      <c r="H10" s="460"/>
      <c r="I10" s="460"/>
      <c r="J10" s="460"/>
      <c r="K10" s="460"/>
      <c r="L10" s="460"/>
      <c r="M10" s="460"/>
      <c r="N10" s="460"/>
      <c r="O10" s="460"/>
      <c r="P10" s="280"/>
      <c r="Q10" s="280"/>
      <c r="R10" s="280"/>
      <c r="S10" s="268"/>
      <c r="T10" s="268"/>
      <c r="U10" s="15"/>
      <c r="V10" s="15"/>
      <c r="W10" s="15"/>
      <c r="X10" s="15"/>
      <c r="Y10" s="15"/>
      <c r="Z10" s="15"/>
      <c r="AA10" s="15"/>
      <c r="AB10" s="15"/>
      <c r="AC10" s="15"/>
      <c r="AD10" s="15"/>
      <c r="AE10" s="15"/>
      <c r="AF10" s="281"/>
    </row>
    <row r="11" spans="1:32" x14ac:dyDescent="0.25">
      <c r="A11" s="279"/>
      <c r="B11" s="460"/>
      <c r="C11" s="460"/>
      <c r="D11" s="460"/>
      <c r="E11" s="460"/>
      <c r="F11" s="460"/>
      <c r="G11" s="460"/>
      <c r="H11" s="460"/>
      <c r="I11" s="460"/>
      <c r="J11" s="460"/>
      <c r="K11" s="460"/>
      <c r="L11" s="460"/>
      <c r="M11" s="460"/>
      <c r="N11" s="460"/>
      <c r="O11" s="460"/>
      <c r="P11" s="280"/>
      <c r="Q11" s="280"/>
      <c r="R11" s="280"/>
      <c r="S11" s="268"/>
      <c r="T11" s="268"/>
      <c r="U11" s="15"/>
      <c r="V11" s="15"/>
      <c r="W11" s="15"/>
      <c r="X11" s="15"/>
      <c r="Y11" s="15"/>
      <c r="Z11" s="15"/>
      <c r="AA11" s="15"/>
      <c r="AB11" s="15"/>
      <c r="AC11" s="15"/>
      <c r="AD11" s="15"/>
      <c r="AE11" s="15"/>
      <c r="AF11" s="281"/>
    </row>
    <row r="12" spans="1:32" x14ac:dyDescent="0.25">
      <c r="A12" s="279"/>
      <c r="B12" s="285"/>
      <c r="C12" s="285"/>
      <c r="D12" s="285"/>
      <c r="E12" s="285"/>
      <c r="F12" s="285"/>
      <c r="G12" s="285"/>
      <c r="H12" s="285"/>
      <c r="I12" s="285"/>
      <c r="J12" s="285"/>
      <c r="K12" s="286"/>
      <c r="L12" s="286"/>
      <c r="M12" s="187"/>
      <c r="N12" s="187"/>
      <c r="O12" s="187"/>
      <c r="P12" s="280"/>
      <c r="Q12" s="280"/>
      <c r="R12" s="280"/>
      <c r="S12" s="268"/>
      <c r="T12" s="268"/>
      <c r="U12" s="15"/>
      <c r="V12" s="15"/>
      <c r="W12" s="15"/>
      <c r="X12" s="15"/>
      <c r="Y12" s="15"/>
      <c r="Z12" s="15"/>
      <c r="AA12" s="15"/>
      <c r="AB12" s="15"/>
      <c r="AC12" s="15"/>
      <c r="AD12" s="15"/>
      <c r="AE12" s="15"/>
      <c r="AF12" s="281"/>
    </row>
    <row r="13" spans="1:32" ht="16.2" thickBot="1" x14ac:dyDescent="0.35">
      <c r="A13" s="282"/>
      <c r="B13" s="183" t="s">
        <v>60</v>
      </c>
      <c r="C13" s="176"/>
      <c r="D13" s="177"/>
      <c r="E13" s="178"/>
      <c r="F13" s="179"/>
      <c r="G13" s="180"/>
      <c r="H13" s="178"/>
      <c r="I13" s="178"/>
      <c r="J13" s="181"/>
      <c r="K13" s="181"/>
      <c r="L13" s="181"/>
      <c r="M13" s="178"/>
      <c r="N13" s="178"/>
      <c r="O13" s="182"/>
      <c r="P13" s="287"/>
      <c r="Q13" s="280"/>
      <c r="R13" s="280"/>
      <c r="S13" s="268"/>
      <c r="T13" s="268"/>
      <c r="U13" s="283"/>
      <c r="V13" s="283"/>
      <c r="W13" s="283"/>
      <c r="X13" s="283"/>
      <c r="Y13" s="283"/>
      <c r="Z13" s="283"/>
      <c r="AA13" s="283"/>
      <c r="AB13" s="283"/>
      <c r="AC13" s="283"/>
      <c r="AD13" s="283"/>
      <c r="AE13" s="283"/>
      <c r="AF13" s="284"/>
    </row>
    <row r="14" spans="1:32" ht="13.8" thickTop="1" x14ac:dyDescent="0.25">
      <c r="A14" s="288"/>
      <c r="B14" s="285"/>
      <c r="C14" s="285"/>
      <c r="D14" s="285"/>
      <c r="E14" s="285"/>
      <c r="F14" s="289"/>
      <c r="G14" s="289"/>
      <c r="H14" s="285"/>
      <c r="I14" s="285"/>
      <c r="J14" s="290"/>
      <c r="K14" s="290"/>
      <c r="L14" s="290"/>
      <c r="M14" s="285"/>
      <c r="N14" s="285"/>
      <c r="O14" s="285"/>
      <c r="P14" s="280"/>
      <c r="Q14" s="280"/>
      <c r="R14" s="280"/>
      <c r="S14" s="268"/>
      <c r="T14" s="268"/>
      <c r="U14" s="287"/>
      <c r="V14" s="287"/>
      <c r="W14" s="287"/>
      <c r="X14" s="287"/>
      <c r="Y14" s="287"/>
      <c r="Z14" s="287"/>
      <c r="AA14" s="287"/>
      <c r="AB14" s="287"/>
      <c r="AC14" s="287"/>
      <c r="AD14" s="287"/>
      <c r="AE14" s="287"/>
      <c r="AF14" s="291"/>
    </row>
    <row r="15" spans="1:32" ht="15.6" x14ac:dyDescent="0.3">
      <c r="A15" s="282"/>
      <c r="B15" s="292" t="s">
        <v>100</v>
      </c>
      <c r="C15" s="293"/>
      <c r="D15" s="293"/>
      <c r="E15" s="293"/>
      <c r="F15" s="293"/>
      <c r="G15" s="293"/>
      <c r="H15" s="293"/>
      <c r="I15" s="293"/>
      <c r="J15" s="294"/>
      <c r="K15" s="294"/>
      <c r="L15" s="461" t="s">
        <v>78</v>
      </c>
      <c r="M15" s="461"/>
      <c r="N15" s="258">
        <v>2022</v>
      </c>
      <c r="O15" s="293"/>
      <c r="P15" s="280"/>
      <c r="Q15" s="280"/>
      <c r="R15" s="280"/>
      <c r="S15" s="268"/>
      <c r="T15" s="268"/>
      <c r="U15" s="283"/>
      <c r="V15" s="283"/>
      <c r="W15" s="283"/>
      <c r="X15" s="283"/>
      <c r="Y15" s="283"/>
      <c r="Z15" s="283"/>
      <c r="AA15" s="283"/>
      <c r="AB15" s="283"/>
      <c r="AC15" s="283"/>
      <c r="AD15" s="283"/>
      <c r="AE15" s="283"/>
      <c r="AF15" s="284"/>
    </row>
    <row r="16" spans="1:32" ht="15.6" x14ac:dyDescent="0.3">
      <c r="A16" s="282"/>
      <c r="B16" s="292" t="s">
        <v>21</v>
      </c>
      <c r="C16" s="293"/>
      <c r="D16" s="295"/>
      <c r="E16" s="295"/>
      <c r="F16" s="295"/>
      <c r="G16" s="295"/>
      <c r="H16" s="293"/>
      <c r="I16" s="293"/>
      <c r="J16" s="293"/>
      <c r="K16" s="293"/>
      <c r="L16" s="296"/>
      <c r="M16" s="296"/>
      <c r="N16" s="462"/>
      <c r="O16" s="296"/>
      <c r="P16" s="280"/>
      <c r="Q16" s="280"/>
      <c r="R16" s="280"/>
      <c r="S16" s="297" t="s">
        <v>103</v>
      </c>
      <c r="T16" s="268"/>
      <c r="U16" s="283"/>
      <c r="V16" s="283"/>
      <c r="W16" s="283"/>
      <c r="X16" s="283"/>
      <c r="Y16" s="283"/>
      <c r="Z16" s="283"/>
      <c r="AA16" s="283"/>
      <c r="AB16" s="283"/>
      <c r="AC16" s="283"/>
      <c r="AD16" s="283"/>
      <c r="AE16" s="283"/>
      <c r="AF16" s="284"/>
    </row>
    <row r="17" spans="1:32" ht="15" x14ac:dyDescent="0.25">
      <c r="A17" s="282"/>
      <c r="B17" s="298" t="s">
        <v>2</v>
      </c>
      <c r="C17" s="298"/>
      <c r="D17" s="464" t="s">
        <v>104</v>
      </c>
      <c r="E17" s="464"/>
      <c r="F17" s="464"/>
      <c r="G17" s="464"/>
      <c r="H17" s="464"/>
      <c r="I17" s="293"/>
      <c r="J17" s="293"/>
      <c r="K17" s="293"/>
      <c r="L17" s="296"/>
      <c r="M17" s="296"/>
      <c r="N17" s="463"/>
      <c r="O17" s="296"/>
      <c r="P17" s="280"/>
      <c r="Q17" s="280"/>
      <c r="R17" s="280"/>
      <c r="S17" s="268"/>
      <c r="T17" s="268"/>
      <c r="U17" s="283"/>
      <c r="V17" s="283"/>
      <c r="W17" s="283"/>
      <c r="X17" s="283"/>
      <c r="Y17" s="283"/>
      <c r="Z17" s="283"/>
      <c r="AA17" s="283"/>
      <c r="AB17" s="283"/>
      <c r="AC17" s="283"/>
      <c r="AD17" s="283"/>
      <c r="AE17" s="283"/>
      <c r="AF17" s="284"/>
    </row>
    <row r="18" spans="1:32" ht="15" x14ac:dyDescent="0.25">
      <c r="A18" s="282"/>
      <c r="B18" s="298" t="s">
        <v>17</v>
      </c>
      <c r="C18" s="298"/>
      <c r="D18" s="457" t="s">
        <v>121</v>
      </c>
      <c r="E18" s="457"/>
      <c r="F18" s="457"/>
      <c r="G18" s="457"/>
      <c r="H18" s="457"/>
      <c r="I18" s="293"/>
      <c r="J18" s="293"/>
      <c r="K18" s="293"/>
      <c r="L18" s="299"/>
      <c r="M18" s="299"/>
      <c r="N18" s="463"/>
      <c r="O18" s="299"/>
      <c r="P18" s="280"/>
      <c r="Q18" s="280"/>
      <c r="R18" s="280"/>
      <c r="S18" s="268"/>
      <c r="T18" s="268"/>
      <c r="U18" s="283"/>
      <c r="V18" s="283"/>
      <c r="W18" s="283"/>
      <c r="X18" s="283"/>
      <c r="Y18" s="283"/>
      <c r="Z18" s="283"/>
      <c r="AA18" s="283"/>
      <c r="AB18" s="283"/>
      <c r="AC18" s="283"/>
      <c r="AD18" s="283"/>
      <c r="AE18" s="283"/>
      <c r="AF18" s="284"/>
    </row>
    <row r="19" spans="1:32" ht="15" x14ac:dyDescent="0.25">
      <c r="A19" s="282"/>
      <c r="B19" s="298" t="s">
        <v>3</v>
      </c>
      <c r="C19" s="298"/>
      <c r="D19" s="465">
        <v>11049</v>
      </c>
      <c r="E19" s="465"/>
      <c r="F19" s="465"/>
      <c r="G19" s="465"/>
      <c r="H19" s="465"/>
      <c r="I19" s="293"/>
      <c r="J19" s="293"/>
      <c r="K19" s="294"/>
      <c r="L19" s="294"/>
      <c r="M19" s="293"/>
      <c r="N19" s="466"/>
      <c r="O19" s="293"/>
      <c r="P19" s="280"/>
      <c r="Q19" s="280"/>
      <c r="R19" s="280"/>
      <c r="S19" s="268"/>
      <c r="T19" s="268"/>
      <c r="U19" s="283"/>
      <c r="V19" s="283"/>
      <c r="W19" s="283"/>
      <c r="X19" s="283"/>
      <c r="Y19" s="283"/>
      <c r="Z19" s="283"/>
      <c r="AA19" s="283"/>
      <c r="AB19" s="283"/>
      <c r="AC19" s="283"/>
      <c r="AD19" s="283"/>
      <c r="AE19" s="283"/>
      <c r="AF19" s="284"/>
    </row>
    <row r="20" spans="1:32" ht="15" x14ac:dyDescent="0.25">
      <c r="A20" s="282"/>
      <c r="B20" s="298" t="s">
        <v>4</v>
      </c>
      <c r="C20" s="298"/>
      <c r="D20" s="457" t="s">
        <v>122</v>
      </c>
      <c r="E20" s="457"/>
      <c r="F20" s="457"/>
      <c r="G20" s="457"/>
      <c r="H20" s="457"/>
      <c r="I20" s="293"/>
      <c r="J20" s="293"/>
      <c r="K20" s="294"/>
      <c r="L20" s="294"/>
      <c r="M20" s="293"/>
      <c r="N20" s="466"/>
      <c r="O20" s="293"/>
      <c r="P20" s="280"/>
      <c r="Q20" s="280"/>
      <c r="R20" s="280"/>
      <c r="S20" s="268"/>
      <c r="T20" s="268"/>
      <c r="U20" s="283"/>
      <c r="V20" s="283"/>
      <c r="W20" s="283"/>
      <c r="X20" s="283"/>
      <c r="Y20" s="283"/>
      <c r="Z20" s="283"/>
      <c r="AA20" s="283"/>
      <c r="AB20" s="283"/>
      <c r="AC20" s="283"/>
      <c r="AD20" s="283"/>
      <c r="AE20" s="283"/>
      <c r="AF20" s="284"/>
    </row>
    <row r="21" spans="1:32" ht="15" x14ac:dyDescent="0.25">
      <c r="A21" s="282"/>
      <c r="B21" s="298" t="s">
        <v>8</v>
      </c>
      <c r="C21" s="298"/>
      <c r="D21" s="465">
        <v>44682</v>
      </c>
      <c r="E21" s="465"/>
      <c r="F21" s="465"/>
      <c r="G21" s="465"/>
      <c r="H21" s="465"/>
      <c r="I21" s="300"/>
      <c r="J21" s="293"/>
      <c r="K21" s="294"/>
      <c r="L21" s="294"/>
      <c r="M21" s="293"/>
      <c r="N21" s="466"/>
      <c r="O21" s="293"/>
      <c r="P21" s="280"/>
      <c r="Q21" s="280"/>
      <c r="R21" s="280"/>
      <c r="S21" s="268"/>
      <c r="T21" s="268"/>
      <c r="U21" s="283"/>
      <c r="V21" s="283"/>
      <c r="W21" s="283"/>
      <c r="X21" s="283"/>
      <c r="Y21" s="283"/>
      <c r="Z21" s="283"/>
      <c r="AA21" s="283"/>
      <c r="AB21" s="283"/>
      <c r="AC21" s="283"/>
      <c r="AD21" s="283"/>
      <c r="AE21" s="283"/>
      <c r="AF21" s="284"/>
    </row>
    <row r="22" spans="1:32" ht="15" x14ac:dyDescent="0.25">
      <c r="A22" s="282"/>
      <c r="B22" s="293"/>
      <c r="C22" s="293"/>
      <c r="D22" s="301"/>
      <c r="E22" s="301"/>
      <c r="F22" s="301"/>
      <c r="G22" s="301"/>
      <c r="H22" s="293"/>
      <c r="I22" s="293"/>
      <c r="J22" s="293"/>
      <c r="K22" s="294"/>
      <c r="L22" s="294"/>
      <c r="M22" s="293"/>
      <c r="N22" s="293"/>
      <c r="O22" s="293"/>
      <c r="P22" s="280"/>
      <c r="Q22" s="280"/>
      <c r="R22" s="280"/>
      <c r="S22" s="268"/>
      <c r="T22" s="268"/>
      <c r="U22" s="283"/>
      <c r="V22" s="283"/>
      <c r="W22" s="283"/>
      <c r="X22" s="283"/>
      <c r="Y22" s="283"/>
      <c r="Z22" s="283"/>
      <c r="AA22" s="283"/>
      <c r="AB22" s="283"/>
      <c r="AC22" s="283"/>
      <c r="AD22" s="283"/>
      <c r="AE22" s="283"/>
      <c r="AF22" s="284"/>
    </row>
    <row r="23" spans="1:32" ht="15.6" x14ac:dyDescent="0.3">
      <c r="A23" s="282"/>
      <c r="B23" s="292" t="s">
        <v>20</v>
      </c>
      <c r="C23" s="293"/>
      <c r="D23" s="301"/>
      <c r="E23" s="301"/>
      <c r="F23" s="301"/>
      <c r="G23" s="301"/>
      <c r="H23" s="293"/>
      <c r="I23" s="293"/>
      <c r="J23" s="293"/>
      <c r="K23" s="294"/>
      <c r="L23" s="294"/>
      <c r="M23" s="293"/>
      <c r="N23" s="293"/>
      <c r="O23" s="293"/>
      <c r="P23" s="280"/>
      <c r="Q23" s="280"/>
      <c r="R23" s="280"/>
      <c r="S23" s="268"/>
      <c r="T23" s="268"/>
      <c r="U23" s="283"/>
      <c r="V23" s="283"/>
      <c r="W23" s="283"/>
      <c r="X23" s="283"/>
      <c r="Y23" s="283"/>
      <c r="Z23" s="283"/>
      <c r="AA23" s="283"/>
      <c r="AB23" s="283"/>
      <c r="AC23" s="283"/>
      <c r="AD23" s="283"/>
      <c r="AE23" s="283"/>
      <c r="AF23" s="284"/>
    </row>
    <row r="24" spans="1:32" ht="15" x14ac:dyDescent="0.25">
      <c r="A24" s="282"/>
      <c r="B24" s="298" t="s">
        <v>18</v>
      </c>
      <c r="C24" s="298"/>
      <c r="D24" s="464" t="s">
        <v>123</v>
      </c>
      <c r="E24" s="464"/>
      <c r="F24" s="464"/>
      <c r="G24" s="464"/>
      <c r="H24" s="464"/>
      <c r="I24" s="293"/>
      <c r="J24" s="293"/>
      <c r="K24" s="294"/>
      <c r="L24" s="294"/>
      <c r="M24" s="293"/>
      <c r="N24" s="293"/>
      <c r="O24" s="293"/>
      <c r="P24" s="280"/>
      <c r="Q24" s="280"/>
      <c r="R24" s="280"/>
      <c r="S24" s="268"/>
      <c r="T24" s="268"/>
      <c r="U24" s="283"/>
      <c r="V24" s="283"/>
      <c r="W24" s="283"/>
      <c r="X24" s="283"/>
      <c r="Y24" s="283"/>
      <c r="Z24" s="283"/>
      <c r="AA24" s="283"/>
      <c r="AB24" s="283"/>
      <c r="AC24" s="283"/>
      <c r="AD24" s="283"/>
      <c r="AE24" s="283"/>
      <c r="AF24" s="284"/>
    </row>
    <row r="25" spans="1:32" ht="15" x14ac:dyDescent="0.25">
      <c r="A25" s="282"/>
      <c r="B25" s="298" t="s">
        <v>5</v>
      </c>
      <c r="C25" s="298"/>
      <c r="D25" s="457" t="s">
        <v>124</v>
      </c>
      <c r="E25" s="457"/>
      <c r="F25" s="457"/>
      <c r="G25" s="457"/>
      <c r="H25" s="457"/>
      <c r="I25" s="293"/>
      <c r="J25" s="293"/>
      <c r="K25" s="294"/>
      <c r="L25" s="294"/>
      <c r="M25" s="293"/>
      <c r="N25" s="293"/>
      <c r="O25" s="293"/>
      <c r="P25" s="280"/>
      <c r="Q25" s="280"/>
      <c r="R25" s="280"/>
      <c r="S25" s="268"/>
      <c r="T25" s="268"/>
      <c r="U25" s="283"/>
      <c r="V25" s="283"/>
      <c r="W25" s="283"/>
      <c r="X25" s="283"/>
      <c r="Y25" s="283"/>
      <c r="Z25" s="283"/>
      <c r="AA25" s="283"/>
      <c r="AB25" s="283"/>
      <c r="AC25" s="283"/>
      <c r="AD25" s="283"/>
      <c r="AE25" s="283"/>
      <c r="AF25" s="284"/>
    </row>
    <row r="26" spans="1:32" ht="15" x14ac:dyDescent="0.25">
      <c r="A26" s="282"/>
      <c r="B26" s="298" t="s">
        <v>7</v>
      </c>
      <c r="C26" s="298"/>
      <c r="D26" s="484" t="s">
        <v>125</v>
      </c>
      <c r="E26" s="457"/>
      <c r="F26" s="457"/>
      <c r="G26" s="457"/>
      <c r="H26" s="457"/>
      <c r="I26" s="293"/>
      <c r="J26" s="293"/>
      <c r="K26" s="294"/>
      <c r="L26" s="294"/>
      <c r="M26" s="293"/>
      <c r="N26" s="293"/>
      <c r="O26" s="293"/>
      <c r="P26" s="280"/>
      <c r="Q26" s="280"/>
      <c r="R26" s="280"/>
      <c r="S26" s="268"/>
      <c r="T26" s="268"/>
      <c r="U26" s="283"/>
      <c r="V26" s="283"/>
      <c r="W26" s="283"/>
      <c r="X26" s="283"/>
      <c r="Y26" s="283"/>
      <c r="Z26" s="283"/>
      <c r="AA26" s="283"/>
      <c r="AB26" s="283"/>
      <c r="AC26" s="283"/>
      <c r="AD26" s="283"/>
      <c r="AE26" s="283"/>
      <c r="AF26" s="284"/>
    </row>
    <row r="27" spans="1:32" ht="15" x14ac:dyDescent="0.25">
      <c r="A27" s="282"/>
      <c r="B27" s="298" t="s">
        <v>6</v>
      </c>
      <c r="C27" s="298"/>
      <c r="D27" s="457" t="s">
        <v>126</v>
      </c>
      <c r="E27" s="457"/>
      <c r="F27" s="457"/>
      <c r="G27" s="457"/>
      <c r="H27" s="457"/>
      <c r="I27" s="300"/>
      <c r="J27" s="293"/>
      <c r="K27" s="294"/>
      <c r="L27" s="294"/>
      <c r="M27" s="293"/>
      <c r="N27" s="293"/>
      <c r="O27" s="293"/>
      <c r="P27" s="280"/>
      <c r="Q27" s="280"/>
      <c r="R27" s="280"/>
      <c r="S27" s="268"/>
      <c r="T27" s="268"/>
      <c r="U27" s="283"/>
      <c r="V27" s="283"/>
      <c r="W27" s="283"/>
      <c r="X27" s="283"/>
      <c r="Y27" s="283"/>
      <c r="Z27" s="283"/>
      <c r="AA27" s="283"/>
      <c r="AB27" s="283"/>
      <c r="AC27" s="283"/>
      <c r="AD27" s="283"/>
      <c r="AE27" s="283"/>
      <c r="AF27" s="284"/>
    </row>
    <row r="28" spans="1:32" ht="15" x14ac:dyDescent="0.25">
      <c r="A28" s="282"/>
      <c r="B28" s="302"/>
      <c r="C28" s="293"/>
      <c r="D28" s="293"/>
      <c r="E28" s="293"/>
      <c r="F28" s="293"/>
      <c r="G28" s="293"/>
      <c r="H28" s="293"/>
      <c r="I28" s="300"/>
      <c r="J28" s="293"/>
      <c r="K28" s="294"/>
      <c r="L28" s="294"/>
      <c r="M28" s="293"/>
      <c r="N28" s="293"/>
      <c r="O28" s="303"/>
      <c r="P28" s="280"/>
      <c r="Q28" s="280"/>
      <c r="R28" s="280"/>
      <c r="S28" s="268"/>
      <c r="T28" s="268"/>
      <c r="U28" s="283"/>
      <c r="V28" s="283"/>
      <c r="W28" s="283"/>
      <c r="X28" s="283"/>
      <c r="Y28" s="283"/>
      <c r="Z28" s="283"/>
      <c r="AA28" s="283"/>
      <c r="AB28" s="283"/>
      <c r="AC28" s="283"/>
      <c r="AD28" s="283"/>
      <c r="AE28" s="283"/>
      <c r="AF28" s="284"/>
    </row>
    <row r="29" spans="1:32" ht="15.6" x14ac:dyDescent="0.25">
      <c r="A29" s="282"/>
      <c r="B29" s="304" t="s">
        <v>57</v>
      </c>
      <c r="C29" s="298"/>
      <c r="D29" s="458"/>
      <c r="E29" s="458"/>
      <c r="F29" s="458"/>
      <c r="G29" s="458"/>
      <c r="H29" s="458"/>
      <c r="I29" s="458"/>
      <c r="J29" s="458"/>
      <c r="K29" s="458"/>
      <c r="L29" s="458"/>
      <c r="M29" s="458"/>
      <c r="N29" s="458"/>
      <c r="O29" s="458"/>
      <c r="P29" s="280"/>
      <c r="Q29" s="280"/>
      <c r="R29" s="280"/>
      <c r="S29" s="268"/>
      <c r="T29" s="268"/>
      <c r="U29" s="283"/>
      <c r="V29" s="283"/>
      <c r="W29" s="283"/>
      <c r="X29" s="283"/>
      <c r="Y29" s="283"/>
      <c r="Z29" s="283"/>
      <c r="AA29" s="283"/>
      <c r="AB29" s="283"/>
      <c r="AC29" s="283"/>
      <c r="AD29" s="283"/>
      <c r="AE29" s="283"/>
      <c r="AF29" s="284"/>
    </row>
    <row r="30" spans="1:32" ht="15" x14ac:dyDescent="0.25">
      <c r="A30" s="282"/>
      <c r="B30" s="298"/>
      <c r="C30" s="298"/>
      <c r="D30" s="458"/>
      <c r="E30" s="458"/>
      <c r="F30" s="458"/>
      <c r="G30" s="458"/>
      <c r="H30" s="458"/>
      <c r="I30" s="458"/>
      <c r="J30" s="458"/>
      <c r="K30" s="458"/>
      <c r="L30" s="458"/>
      <c r="M30" s="458"/>
      <c r="N30" s="458"/>
      <c r="O30" s="458"/>
      <c r="P30" s="280"/>
      <c r="Q30" s="280"/>
      <c r="R30" s="280"/>
      <c r="S30" s="268"/>
      <c r="T30" s="268"/>
      <c r="U30" s="283"/>
      <c r="V30" s="283"/>
      <c r="W30" s="283"/>
      <c r="X30" s="283"/>
      <c r="Y30" s="283"/>
      <c r="Z30" s="283"/>
      <c r="AA30" s="283"/>
      <c r="AB30" s="283"/>
      <c r="AC30" s="283"/>
      <c r="AD30" s="283"/>
      <c r="AE30" s="283"/>
      <c r="AF30" s="284"/>
    </row>
    <row r="31" spans="1:32" ht="13.8" x14ac:dyDescent="0.25">
      <c r="A31" s="279"/>
      <c r="B31" s="305"/>
      <c r="C31" s="305"/>
      <c r="D31" s="459"/>
      <c r="E31" s="459"/>
      <c r="F31" s="459"/>
      <c r="G31" s="459"/>
      <c r="H31" s="459"/>
      <c r="I31" s="459"/>
      <c r="J31" s="459"/>
      <c r="K31" s="459"/>
      <c r="L31" s="459"/>
      <c r="M31" s="459"/>
      <c r="N31" s="459"/>
      <c r="O31" s="459"/>
      <c r="P31" s="280"/>
      <c r="Q31" s="280"/>
      <c r="R31" s="280"/>
      <c r="S31" s="268"/>
      <c r="T31" s="268"/>
      <c r="U31" s="15"/>
      <c r="V31" s="15"/>
      <c r="W31" s="15"/>
      <c r="X31" s="15"/>
      <c r="Y31" s="15"/>
      <c r="Z31" s="15"/>
      <c r="AA31" s="15"/>
      <c r="AB31" s="15"/>
      <c r="AC31" s="15"/>
      <c r="AD31" s="15"/>
      <c r="AE31" s="15"/>
      <c r="AF31" s="281"/>
    </row>
    <row r="32" spans="1:32" ht="60.6" x14ac:dyDescent="0.9">
      <c r="A32" s="279"/>
      <c r="B32" s="285"/>
      <c r="C32" s="285"/>
      <c r="D32" s="285"/>
      <c r="E32" s="285"/>
      <c r="F32" s="285"/>
      <c r="G32" s="285"/>
      <c r="H32" s="187"/>
      <c r="I32" s="285"/>
      <c r="J32" s="184"/>
      <c r="K32" s="185"/>
      <c r="L32" s="286"/>
      <c r="M32" s="187"/>
      <c r="N32" s="187"/>
      <c r="O32" s="303"/>
      <c r="P32" s="280"/>
      <c r="Q32" s="280"/>
      <c r="R32" s="280"/>
      <c r="S32" s="268"/>
      <c r="T32" s="268"/>
      <c r="U32" s="15"/>
      <c r="V32" s="15"/>
      <c r="W32" s="15"/>
      <c r="X32" s="15"/>
      <c r="Y32" s="15"/>
      <c r="Z32" s="15"/>
      <c r="AA32" s="15"/>
      <c r="AB32" s="15"/>
      <c r="AC32" s="15"/>
      <c r="AD32" s="15"/>
      <c r="AE32" s="15"/>
      <c r="AF32" s="281"/>
    </row>
    <row r="33" spans="1:32" ht="36.6" x14ac:dyDescent="0.55000000000000004">
      <c r="A33" s="279"/>
      <c r="B33" s="447" t="s">
        <v>14</v>
      </c>
      <c r="C33" s="447"/>
      <c r="D33" s="447"/>
      <c r="E33" s="448"/>
      <c r="F33" s="448"/>
      <c r="G33" s="448"/>
      <c r="H33" s="448"/>
      <c r="I33" s="448"/>
      <c r="J33" s="449"/>
      <c r="K33" s="186"/>
      <c r="L33" s="286"/>
      <c r="M33" s="187"/>
      <c r="N33" s="187"/>
      <c r="O33" s="187"/>
      <c r="P33" s="280"/>
      <c r="Q33" s="280"/>
      <c r="R33" s="280"/>
      <c r="S33" s="268"/>
      <c r="T33" s="268"/>
      <c r="U33" s="15"/>
      <c r="V33" s="15"/>
      <c r="W33" s="15"/>
      <c r="X33" s="15"/>
      <c r="Y33" s="15"/>
      <c r="Z33" s="15"/>
      <c r="AA33" s="15"/>
      <c r="AB33" s="15"/>
      <c r="AC33" s="15"/>
      <c r="AD33" s="15"/>
      <c r="AE33" s="15"/>
      <c r="AF33" s="281"/>
    </row>
    <row r="34" spans="1:32" ht="37.200000000000003" thickBot="1" x14ac:dyDescent="0.6">
      <c r="A34" s="279"/>
      <c r="B34" s="447"/>
      <c r="C34" s="447"/>
      <c r="D34" s="447"/>
      <c r="E34" s="448"/>
      <c r="F34" s="448"/>
      <c r="G34" s="448"/>
      <c r="H34" s="448"/>
      <c r="I34" s="448"/>
      <c r="J34" s="449"/>
      <c r="K34" s="186"/>
      <c r="L34" s="450" t="s">
        <v>53</v>
      </c>
      <c r="M34" s="451"/>
      <c r="N34" s="452"/>
      <c r="O34" s="187"/>
      <c r="P34" s="306" t="s">
        <v>79</v>
      </c>
      <c r="Q34" s="280"/>
      <c r="R34" s="280"/>
      <c r="S34" s="307" t="s">
        <v>102</v>
      </c>
      <c r="T34" s="308"/>
      <c r="U34" s="15"/>
      <c r="V34" s="307"/>
      <c r="W34" s="15"/>
      <c r="X34" s="15"/>
      <c r="Y34" s="15"/>
      <c r="Z34" s="15"/>
      <c r="AA34" s="15"/>
      <c r="AB34" s="15"/>
      <c r="AC34" s="15"/>
      <c r="AD34" s="15"/>
      <c r="AE34" s="15"/>
      <c r="AF34" s="281"/>
    </row>
    <row r="35" spans="1:32" ht="36.6" x14ac:dyDescent="0.55000000000000004">
      <c r="A35" s="279"/>
      <c r="B35" s="187"/>
      <c r="C35" s="285"/>
      <c r="D35" s="285"/>
      <c r="E35" s="448"/>
      <c r="F35" s="448"/>
      <c r="G35" s="448"/>
      <c r="H35" s="448"/>
      <c r="I35" s="448"/>
      <c r="J35" s="449"/>
      <c r="K35" s="186"/>
      <c r="L35" s="309"/>
      <c r="M35" s="187"/>
      <c r="N35" s="187"/>
      <c r="O35" s="187"/>
      <c r="P35" s="306" t="s">
        <v>55</v>
      </c>
      <c r="Q35" s="280"/>
      <c r="R35" s="280"/>
      <c r="S35" s="268"/>
      <c r="T35" s="268"/>
      <c r="U35" s="15"/>
      <c r="V35" s="15"/>
      <c r="W35" s="15"/>
      <c r="X35" s="15"/>
      <c r="Y35" s="15"/>
      <c r="Z35" s="15"/>
      <c r="AA35" s="15"/>
      <c r="AB35" s="15"/>
      <c r="AC35" s="15"/>
      <c r="AD35" s="15"/>
      <c r="AE35" s="15"/>
      <c r="AF35" s="281"/>
    </row>
    <row r="36" spans="1:32" ht="36.6" x14ac:dyDescent="0.55000000000000004">
      <c r="A36" s="279"/>
      <c r="B36" s="447" t="s">
        <v>9</v>
      </c>
      <c r="C36" s="447"/>
      <c r="D36" s="447"/>
      <c r="E36" s="310"/>
      <c r="F36" s="310"/>
      <c r="G36" s="310"/>
      <c r="H36" s="310"/>
      <c r="I36" s="310"/>
      <c r="J36" s="449"/>
      <c r="K36" s="186"/>
      <c r="L36" s="453" t="str">
        <f>CONCATENATE("Vermögens-anteil per 31.12.",N15)</f>
        <v>Vermögens-anteil per 31.12.2022</v>
      </c>
      <c r="M36" s="285"/>
      <c r="N36" s="453" t="str">
        <f>CONCATENATE("Anteil am Einkommen im ",N15)</f>
        <v>Anteil am Einkommen im 2022</v>
      </c>
      <c r="O36" s="285"/>
      <c r="P36" s="306" t="s">
        <v>74</v>
      </c>
      <c r="Q36" s="280"/>
      <c r="R36" s="280"/>
      <c r="S36" s="268"/>
      <c r="T36" s="268"/>
      <c r="U36" s="15"/>
      <c r="V36" s="15"/>
      <c r="W36" s="15"/>
      <c r="X36" s="15"/>
      <c r="Y36" s="15"/>
      <c r="Z36" s="15"/>
      <c r="AA36" s="15"/>
      <c r="AB36" s="15"/>
      <c r="AC36" s="15"/>
      <c r="AD36" s="15"/>
      <c r="AE36" s="15"/>
      <c r="AF36" s="281"/>
    </row>
    <row r="37" spans="1:32" x14ac:dyDescent="0.25">
      <c r="A37" s="279"/>
      <c r="B37" s="447"/>
      <c r="C37" s="447"/>
      <c r="D37" s="447"/>
      <c r="E37" s="285"/>
      <c r="F37" s="311"/>
      <c r="G37" s="311"/>
      <c r="H37" s="187"/>
      <c r="I37" s="285"/>
      <c r="J37" s="455" t="s">
        <v>74</v>
      </c>
      <c r="K37" s="312"/>
      <c r="L37" s="453"/>
      <c r="M37" s="285"/>
      <c r="N37" s="453"/>
      <c r="O37" s="285"/>
      <c r="P37" s="280"/>
      <c r="Q37" s="280"/>
      <c r="R37" s="280"/>
      <c r="S37" s="268"/>
      <c r="T37" s="268"/>
      <c r="U37" s="15"/>
      <c r="V37" s="15"/>
      <c r="W37" s="15"/>
      <c r="X37" s="15"/>
      <c r="Y37" s="15"/>
      <c r="Z37" s="15"/>
      <c r="AA37" s="15"/>
      <c r="AB37" s="15"/>
      <c r="AC37" s="15"/>
      <c r="AD37" s="438" t="s">
        <v>68</v>
      </c>
      <c r="AE37" s="439"/>
      <c r="AF37" s="281"/>
    </row>
    <row r="38" spans="1:32" x14ac:dyDescent="0.25">
      <c r="A38" s="279"/>
      <c r="B38" s="312" t="s">
        <v>19</v>
      </c>
      <c r="C38" s="285"/>
      <c r="D38" s="285"/>
      <c r="E38" s="285"/>
      <c r="F38" s="313"/>
      <c r="G38" s="187"/>
      <c r="H38" s="314" t="s">
        <v>3</v>
      </c>
      <c r="I38" s="285"/>
      <c r="J38" s="456"/>
      <c r="K38" s="312"/>
      <c r="L38" s="454"/>
      <c r="M38" s="285"/>
      <c r="N38" s="454"/>
      <c r="O38" s="285"/>
      <c r="P38" s="440" t="s">
        <v>55</v>
      </c>
      <c r="Q38" s="441"/>
      <c r="R38" s="118"/>
      <c r="S38" s="440" t="s">
        <v>54</v>
      </c>
      <c r="T38" s="441"/>
      <c r="U38" s="315"/>
      <c r="V38" s="20" t="s">
        <v>62</v>
      </c>
      <c r="W38" s="15"/>
      <c r="X38" s="20" t="s">
        <v>62</v>
      </c>
      <c r="Y38" s="15"/>
      <c r="Z38" s="438" t="s">
        <v>67</v>
      </c>
      <c r="AA38" s="442"/>
      <c r="AB38" s="443"/>
      <c r="AC38" s="280"/>
      <c r="AD38" s="20" t="s">
        <v>63</v>
      </c>
      <c r="AE38" s="20" t="s">
        <v>69</v>
      </c>
      <c r="AF38" s="281"/>
    </row>
    <row r="39" spans="1:32" x14ac:dyDescent="0.25">
      <c r="A39" s="288"/>
      <c r="B39" s="188" t="s">
        <v>28</v>
      </c>
      <c r="C39" s="444" t="s">
        <v>127</v>
      </c>
      <c r="D39" s="445"/>
      <c r="E39" s="445"/>
      <c r="F39" s="445"/>
      <c r="G39" s="446"/>
      <c r="H39" s="259">
        <v>12936</v>
      </c>
      <c r="I39" s="189"/>
      <c r="J39" s="260" t="s">
        <v>105</v>
      </c>
      <c r="K39" s="189"/>
      <c r="L39" s="190">
        <f>IF(J39="","",IF($J$37=$P$35,$L$59*Q39/100,IF($J$37=$P$36,$L$59/T39*S39,"")))</f>
        <v>900000</v>
      </c>
      <c r="M39" s="316"/>
      <c r="N39" s="406">
        <f>IF(J39="","",IF($J$37=$P$35,$N$59*Q39/100,IF($J$37=$P$36,$N$59/T39*S39,"")))</f>
        <v>60975</v>
      </c>
      <c r="O39" s="317"/>
      <c r="P39" s="25" t="e">
        <f t="shared" ref="P39:P58" si="0">LEFT(J39,FIND("%",J39)-1)</f>
        <v>#VALUE!</v>
      </c>
      <c r="Q39" s="26" t="str">
        <f t="shared" ref="Q39:Q58" si="1">IFERROR(P39,J39)</f>
        <v>1/2</v>
      </c>
      <c r="R39" s="280"/>
      <c r="S39" s="25" t="str">
        <f t="shared" ref="S39:S58" si="2">LEFT(J39,FIND("/",J39)-1)</f>
        <v>1</v>
      </c>
      <c r="T39" s="26" t="str">
        <f t="shared" ref="T39:T58" si="3">MID(J39,FIND("/",J39)+1,55)</f>
        <v>2</v>
      </c>
      <c r="U39" s="287"/>
      <c r="V39" s="27">
        <f>IF($J$37=$P$35,Q39,IF($J$37=$P$36,100/T39*S39,""))</f>
        <v>50</v>
      </c>
      <c r="W39" s="287"/>
      <c r="X39" s="401">
        <f>IF(Q39=0,0,V39)</f>
        <v>50</v>
      </c>
      <c r="Y39" s="287"/>
      <c r="Z39" s="123"/>
      <c r="AA39" s="124" t="s">
        <v>63</v>
      </c>
      <c r="AB39" s="131">
        <f>IF(J37=P35,1,IF(J37=P34,"",0))</f>
        <v>0</v>
      </c>
      <c r="AC39" s="318"/>
      <c r="AD39" s="27">
        <f>IF(ISERROR(FIND("/",Q39,1))=FALSE,1)</f>
        <v>1</v>
      </c>
      <c r="AE39" s="27" t="str">
        <f>IF(ISERROR(X39&gt;0),1,"FALSCH")</f>
        <v>FALSCH</v>
      </c>
      <c r="AF39" s="291"/>
    </row>
    <row r="40" spans="1:32" x14ac:dyDescent="0.25">
      <c r="A40" s="288"/>
      <c r="B40" s="191" t="s">
        <v>29</v>
      </c>
      <c r="C40" s="432" t="s">
        <v>128</v>
      </c>
      <c r="D40" s="433"/>
      <c r="E40" s="433"/>
      <c r="F40" s="433"/>
      <c r="G40" s="434"/>
      <c r="H40" s="261">
        <v>21990</v>
      </c>
      <c r="I40" s="189"/>
      <c r="J40" s="262" t="s">
        <v>106</v>
      </c>
      <c r="K40" s="189"/>
      <c r="L40" s="192">
        <f t="shared" ref="L40:L58" si="4">IF(J40="","",IF($J$37=$P$35,$L$59*Q40/100,IF($J$37=$P$36,$L$59/T40*S40,"")))</f>
        <v>300000</v>
      </c>
      <c r="M40" s="189"/>
      <c r="N40" s="405">
        <f t="shared" ref="N40:N58" si="5">IF(J40="","",IF($J$37=$P$35,$N$59*Q40/100,IF($J$37=$P$36,$N$59/T40*S40,"")))</f>
        <v>20325</v>
      </c>
      <c r="O40" s="285"/>
      <c r="P40" s="25" t="e">
        <f t="shared" si="0"/>
        <v>#VALUE!</v>
      </c>
      <c r="Q40" s="26" t="str">
        <f t="shared" si="1"/>
        <v>1/6</v>
      </c>
      <c r="R40" s="319"/>
      <c r="S40" s="25" t="str">
        <f t="shared" si="2"/>
        <v>1</v>
      </c>
      <c r="T40" s="26" t="str">
        <f t="shared" si="3"/>
        <v>6</v>
      </c>
      <c r="U40" s="287"/>
      <c r="V40" s="27">
        <f t="shared" ref="V40:V58" si="6">IF($J$37=$P$35,Q40,IF($J$37=$P$36,100/T40*S40,""))</f>
        <v>16.666666666666668</v>
      </c>
      <c r="W40" s="287"/>
      <c r="X40" s="401">
        <f t="shared" ref="X40:X58" si="7">IF(Q40=0,0,V40)</f>
        <v>16.666666666666668</v>
      </c>
      <c r="Y40" s="287"/>
      <c r="Z40" s="123"/>
      <c r="AA40" s="124" t="s">
        <v>64</v>
      </c>
      <c r="AB40" s="131">
        <f>IF(J37=P36,1,IF(J37=P34,"",0))</f>
        <v>1</v>
      </c>
      <c r="AC40" s="318"/>
      <c r="AD40" s="27">
        <f t="shared" ref="AD40:AD58" si="8">IF(ISERROR(FIND("/",Q40,1))=FALSE,1)</f>
        <v>1</v>
      </c>
      <c r="AE40" s="27" t="str">
        <f t="shared" ref="AE40:AE58" si="9">IF(ISERROR(X40&gt;0),1,"FALSCH")</f>
        <v>FALSCH</v>
      </c>
      <c r="AF40" s="291"/>
    </row>
    <row r="41" spans="1:32" x14ac:dyDescent="0.25">
      <c r="A41" s="288"/>
      <c r="B41" s="191" t="s">
        <v>30</v>
      </c>
      <c r="C41" s="432" t="s">
        <v>129</v>
      </c>
      <c r="D41" s="433"/>
      <c r="E41" s="433"/>
      <c r="F41" s="433"/>
      <c r="G41" s="434"/>
      <c r="H41" s="261">
        <v>22817</v>
      </c>
      <c r="I41" s="189"/>
      <c r="J41" s="262" t="s">
        <v>106</v>
      </c>
      <c r="K41" s="189"/>
      <c r="L41" s="404">
        <f t="shared" si="4"/>
        <v>300000</v>
      </c>
      <c r="M41" s="189"/>
      <c r="N41" s="405">
        <f t="shared" si="5"/>
        <v>20325</v>
      </c>
      <c r="O41" s="285"/>
      <c r="P41" s="25" t="e">
        <f t="shared" si="0"/>
        <v>#VALUE!</v>
      </c>
      <c r="Q41" s="26" t="str">
        <f t="shared" si="1"/>
        <v>1/6</v>
      </c>
      <c r="R41" s="280"/>
      <c r="S41" s="25" t="str">
        <f t="shared" si="2"/>
        <v>1</v>
      </c>
      <c r="T41" s="26" t="str">
        <f t="shared" si="3"/>
        <v>6</v>
      </c>
      <c r="U41" s="287"/>
      <c r="V41" s="27">
        <f t="shared" si="6"/>
        <v>16.666666666666668</v>
      </c>
      <c r="W41" s="287"/>
      <c r="X41" s="401">
        <f t="shared" si="7"/>
        <v>16.666666666666668</v>
      </c>
      <c r="Y41" s="287"/>
      <c r="Z41" s="318"/>
      <c r="AA41" s="280"/>
      <c r="AB41" s="320" t="s">
        <v>73</v>
      </c>
      <c r="AC41" s="318"/>
      <c r="AD41" s="27">
        <f t="shared" si="8"/>
        <v>1</v>
      </c>
      <c r="AE41" s="27" t="str">
        <f t="shared" si="9"/>
        <v>FALSCH</v>
      </c>
      <c r="AF41" s="291"/>
    </row>
    <row r="42" spans="1:32" x14ac:dyDescent="0.25">
      <c r="A42" s="288"/>
      <c r="B42" s="191" t="s">
        <v>31</v>
      </c>
      <c r="C42" s="432" t="s">
        <v>130</v>
      </c>
      <c r="D42" s="433"/>
      <c r="E42" s="433"/>
      <c r="F42" s="433"/>
      <c r="G42" s="434"/>
      <c r="H42" s="261">
        <v>24101</v>
      </c>
      <c r="I42" s="189"/>
      <c r="J42" s="262" t="s">
        <v>106</v>
      </c>
      <c r="K42" s="189"/>
      <c r="L42" s="192">
        <f t="shared" si="4"/>
        <v>300000</v>
      </c>
      <c r="M42" s="189"/>
      <c r="N42" s="405">
        <f t="shared" si="5"/>
        <v>20325</v>
      </c>
      <c r="O42" s="285"/>
      <c r="P42" s="25" t="e">
        <f t="shared" si="0"/>
        <v>#VALUE!</v>
      </c>
      <c r="Q42" s="26" t="str">
        <f t="shared" si="1"/>
        <v>1/6</v>
      </c>
      <c r="R42" s="280"/>
      <c r="S42" s="25" t="str">
        <f t="shared" si="2"/>
        <v>1</v>
      </c>
      <c r="T42" s="26" t="str">
        <f t="shared" si="3"/>
        <v>6</v>
      </c>
      <c r="U42" s="287"/>
      <c r="V42" s="27">
        <f t="shared" si="6"/>
        <v>16.666666666666668</v>
      </c>
      <c r="W42" s="287"/>
      <c r="X42" s="401">
        <f t="shared" si="7"/>
        <v>16.666666666666668</v>
      </c>
      <c r="Y42" s="287"/>
      <c r="Z42" s="318"/>
      <c r="AA42" s="280"/>
      <c r="AB42" s="321"/>
      <c r="AC42" s="321"/>
      <c r="AD42" s="27">
        <f t="shared" si="8"/>
        <v>1</v>
      </c>
      <c r="AE42" s="27" t="str">
        <f t="shared" si="9"/>
        <v>FALSCH</v>
      </c>
      <c r="AF42" s="291"/>
    </row>
    <row r="43" spans="1:32" x14ac:dyDescent="0.25">
      <c r="A43" s="288"/>
      <c r="B43" s="191" t="s">
        <v>32</v>
      </c>
      <c r="C43" s="432"/>
      <c r="D43" s="433"/>
      <c r="E43" s="433"/>
      <c r="F43" s="433"/>
      <c r="G43" s="434"/>
      <c r="H43" s="261"/>
      <c r="I43" s="189"/>
      <c r="J43" s="262"/>
      <c r="K43" s="189"/>
      <c r="L43" s="403" t="str">
        <f t="shared" si="4"/>
        <v/>
      </c>
      <c r="M43" s="189"/>
      <c r="N43" s="405" t="str">
        <f t="shared" si="5"/>
        <v/>
      </c>
      <c r="O43" s="285"/>
      <c r="P43" s="25" t="e">
        <f t="shared" si="0"/>
        <v>#VALUE!</v>
      </c>
      <c r="Q43" s="26">
        <f t="shared" si="1"/>
        <v>0</v>
      </c>
      <c r="R43" s="280"/>
      <c r="S43" s="25" t="e">
        <f t="shared" si="2"/>
        <v>#VALUE!</v>
      </c>
      <c r="T43" s="26" t="e">
        <f t="shared" si="3"/>
        <v>#VALUE!</v>
      </c>
      <c r="U43" s="287"/>
      <c r="V43" s="27" t="e">
        <f t="shared" si="6"/>
        <v>#VALUE!</v>
      </c>
      <c r="W43" s="287"/>
      <c r="X43" s="401">
        <f t="shared" si="7"/>
        <v>0</v>
      </c>
      <c r="Y43" s="287"/>
      <c r="Z43" s="318"/>
      <c r="AA43" s="280"/>
      <c r="AB43" s="318"/>
      <c r="AC43" s="318"/>
      <c r="AD43" s="27" t="b">
        <f t="shared" si="8"/>
        <v>0</v>
      </c>
      <c r="AE43" s="27" t="str">
        <f t="shared" si="9"/>
        <v>FALSCH</v>
      </c>
      <c r="AF43" s="291"/>
    </row>
    <row r="44" spans="1:32" x14ac:dyDescent="0.25">
      <c r="A44" s="288"/>
      <c r="B44" s="191" t="s">
        <v>33</v>
      </c>
      <c r="C44" s="432"/>
      <c r="D44" s="433"/>
      <c r="E44" s="433"/>
      <c r="F44" s="433"/>
      <c r="G44" s="434"/>
      <c r="H44" s="261"/>
      <c r="I44" s="189"/>
      <c r="J44" s="262"/>
      <c r="K44" s="189"/>
      <c r="L44" s="404" t="str">
        <f t="shared" si="4"/>
        <v/>
      </c>
      <c r="M44" s="189"/>
      <c r="N44" s="192" t="str">
        <f t="shared" si="5"/>
        <v/>
      </c>
      <c r="O44" s="285"/>
      <c r="P44" s="25" t="e">
        <f t="shared" si="0"/>
        <v>#VALUE!</v>
      </c>
      <c r="Q44" s="26">
        <f t="shared" si="1"/>
        <v>0</v>
      </c>
      <c r="R44" s="280"/>
      <c r="S44" s="25" t="e">
        <f t="shared" si="2"/>
        <v>#VALUE!</v>
      </c>
      <c r="T44" s="26" t="e">
        <f t="shared" si="3"/>
        <v>#VALUE!</v>
      </c>
      <c r="U44" s="322"/>
      <c r="V44" s="27" t="e">
        <f t="shared" si="6"/>
        <v>#VALUE!</v>
      </c>
      <c r="W44" s="287"/>
      <c r="X44" s="401">
        <f t="shared" si="7"/>
        <v>0</v>
      </c>
      <c r="Y44" s="287"/>
      <c r="Z44" s="318"/>
      <c r="AA44" s="280"/>
      <c r="AB44" s="318"/>
      <c r="AC44" s="318"/>
      <c r="AD44" s="27" t="b">
        <f t="shared" si="8"/>
        <v>0</v>
      </c>
      <c r="AE44" s="27" t="str">
        <f t="shared" si="9"/>
        <v>FALSCH</v>
      </c>
      <c r="AF44" s="291"/>
    </row>
    <row r="45" spans="1:32" x14ac:dyDescent="0.25">
      <c r="A45" s="288"/>
      <c r="B45" s="191" t="s">
        <v>34</v>
      </c>
      <c r="C45" s="432"/>
      <c r="D45" s="433"/>
      <c r="E45" s="433"/>
      <c r="F45" s="433"/>
      <c r="G45" s="434"/>
      <c r="H45" s="261"/>
      <c r="I45" s="189"/>
      <c r="J45" s="262"/>
      <c r="K45" s="189"/>
      <c r="L45" s="405" t="str">
        <f t="shared" si="4"/>
        <v/>
      </c>
      <c r="M45" s="189"/>
      <c r="N45" s="192" t="str">
        <f t="shared" si="5"/>
        <v/>
      </c>
      <c r="O45" s="285"/>
      <c r="P45" s="25" t="e">
        <f t="shared" si="0"/>
        <v>#VALUE!</v>
      </c>
      <c r="Q45" s="26">
        <f t="shared" si="1"/>
        <v>0</v>
      </c>
      <c r="R45" s="280"/>
      <c r="S45" s="25" t="e">
        <f t="shared" si="2"/>
        <v>#VALUE!</v>
      </c>
      <c r="T45" s="26" t="e">
        <f t="shared" si="3"/>
        <v>#VALUE!</v>
      </c>
      <c r="U45" s="287"/>
      <c r="V45" s="27" t="e">
        <f t="shared" si="6"/>
        <v>#VALUE!</v>
      </c>
      <c r="W45" s="287"/>
      <c r="X45" s="401">
        <f t="shared" si="7"/>
        <v>0</v>
      </c>
      <c r="Y45" s="287"/>
      <c r="Z45" s="318"/>
      <c r="AA45" s="280"/>
      <c r="AB45" s="318"/>
      <c r="AC45" s="318"/>
      <c r="AD45" s="27" t="b">
        <f t="shared" si="8"/>
        <v>0</v>
      </c>
      <c r="AE45" s="27" t="str">
        <f t="shared" si="9"/>
        <v>FALSCH</v>
      </c>
      <c r="AF45" s="291"/>
    </row>
    <row r="46" spans="1:32" x14ac:dyDescent="0.25">
      <c r="A46" s="288"/>
      <c r="B46" s="191" t="s">
        <v>35</v>
      </c>
      <c r="C46" s="432"/>
      <c r="D46" s="433"/>
      <c r="E46" s="433"/>
      <c r="F46" s="433"/>
      <c r="G46" s="434"/>
      <c r="H46" s="261"/>
      <c r="I46" s="189"/>
      <c r="J46" s="262"/>
      <c r="K46" s="189"/>
      <c r="L46" s="405" t="str">
        <f t="shared" si="4"/>
        <v/>
      </c>
      <c r="M46" s="189"/>
      <c r="N46" s="192" t="str">
        <f t="shared" si="5"/>
        <v/>
      </c>
      <c r="O46" s="285"/>
      <c r="P46" s="25" t="e">
        <f t="shared" si="0"/>
        <v>#VALUE!</v>
      </c>
      <c r="Q46" s="26">
        <f t="shared" si="1"/>
        <v>0</v>
      </c>
      <c r="R46" s="280"/>
      <c r="S46" s="25" t="e">
        <f t="shared" si="2"/>
        <v>#VALUE!</v>
      </c>
      <c r="T46" s="26" t="e">
        <f t="shared" si="3"/>
        <v>#VALUE!</v>
      </c>
      <c r="U46" s="287"/>
      <c r="V46" s="27" t="e">
        <f t="shared" si="6"/>
        <v>#VALUE!</v>
      </c>
      <c r="W46" s="287"/>
      <c r="X46" s="401">
        <f t="shared" si="7"/>
        <v>0</v>
      </c>
      <c r="Y46" s="287"/>
      <c r="Z46" s="318"/>
      <c r="AA46" s="280"/>
      <c r="AB46" s="318"/>
      <c r="AC46" s="318"/>
      <c r="AD46" s="27" t="b">
        <f t="shared" si="8"/>
        <v>0</v>
      </c>
      <c r="AE46" s="27" t="str">
        <f t="shared" si="9"/>
        <v>FALSCH</v>
      </c>
      <c r="AF46" s="291"/>
    </row>
    <row r="47" spans="1:32" x14ac:dyDescent="0.25">
      <c r="A47" s="288"/>
      <c r="B47" s="191" t="s">
        <v>40</v>
      </c>
      <c r="C47" s="432"/>
      <c r="D47" s="433"/>
      <c r="E47" s="433"/>
      <c r="F47" s="433"/>
      <c r="G47" s="434"/>
      <c r="H47" s="261"/>
      <c r="I47" s="189"/>
      <c r="J47" s="262"/>
      <c r="K47" s="189"/>
      <c r="L47" s="405" t="str">
        <f t="shared" si="4"/>
        <v/>
      </c>
      <c r="M47" s="189"/>
      <c r="N47" s="192" t="str">
        <f t="shared" si="5"/>
        <v/>
      </c>
      <c r="O47" s="285"/>
      <c r="P47" s="25" t="e">
        <f t="shared" si="0"/>
        <v>#VALUE!</v>
      </c>
      <c r="Q47" s="26">
        <f t="shared" si="1"/>
        <v>0</v>
      </c>
      <c r="R47" s="280"/>
      <c r="S47" s="25" t="e">
        <f t="shared" si="2"/>
        <v>#VALUE!</v>
      </c>
      <c r="T47" s="26" t="e">
        <f t="shared" si="3"/>
        <v>#VALUE!</v>
      </c>
      <c r="U47" s="287"/>
      <c r="V47" s="27" t="e">
        <f t="shared" si="6"/>
        <v>#VALUE!</v>
      </c>
      <c r="W47" s="287"/>
      <c r="X47" s="401">
        <f t="shared" si="7"/>
        <v>0</v>
      </c>
      <c r="Y47" s="287"/>
      <c r="Z47" s="318"/>
      <c r="AA47" s="280"/>
      <c r="AB47" s="318"/>
      <c r="AC47" s="318"/>
      <c r="AD47" s="27" t="b">
        <f t="shared" si="8"/>
        <v>0</v>
      </c>
      <c r="AE47" s="27" t="str">
        <f t="shared" si="9"/>
        <v>FALSCH</v>
      </c>
      <c r="AF47" s="291"/>
    </row>
    <row r="48" spans="1:32" x14ac:dyDescent="0.25">
      <c r="A48" s="288"/>
      <c r="B48" s="191" t="s">
        <v>41</v>
      </c>
      <c r="C48" s="432"/>
      <c r="D48" s="433"/>
      <c r="E48" s="433"/>
      <c r="F48" s="433"/>
      <c r="G48" s="434"/>
      <c r="H48" s="261"/>
      <c r="I48" s="189"/>
      <c r="J48" s="262"/>
      <c r="K48" s="189"/>
      <c r="L48" s="405" t="str">
        <f t="shared" si="4"/>
        <v/>
      </c>
      <c r="M48" s="189"/>
      <c r="N48" s="192" t="str">
        <f t="shared" si="5"/>
        <v/>
      </c>
      <c r="O48" s="285"/>
      <c r="P48" s="25" t="e">
        <f t="shared" si="0"/>
        <v>#VALUE!</v>
      </c>
      <c r="Q48" s="26">
        <f t="shared" si="1"/>
        <v>0</v>
      </c>
      <c r="R48" s="280"/>
      <c r="S48" s="25" t="e">
        <f t="shared" si="2"/>
        <v>#VALUE!</v>
      </c>
      <c r="T48" s="26" t="e">
        <f t="shared" si="3"/>
        <v>#VALUE!</v>
      </c>
      <c r="U48" s="287"/>
      <c r="V48" s="27" t="e">
        <f t="shared" si="6"/>
        <v>#VALUE!</v>
      </c>
      <c r="W48" s="287"/>
      <c r="X48" s="401">
        <f t="shared" si="7"/>
        <v>0</v>
      </c>
      <c r="Y48" s="287"/>
      <c r="Z48" s="318"/>
      <c r="AA48" s="280"/>
      <c r="AB48" s="318"/>
      <c r="AC48" s="318"/>
      <c r="AD48" s="27" t="b">
        <f t="shared" si="8"/>
        <v>0</v>
      </c>
      <c r="AE48" s="27" t="str">
        <f t="shared" si="9"/>
        <v>FALSCH</v>
      </c>
      <c r="AF48" s="291"/>
    </row>
    <row r="49" spans="1:32" x14ac:dyDescent="0.25">
      <c r="A49" s="288"/>
      <c r="B49" s="191" t="s">
        <v>42</v>
      </c>
      <c r="C49" s="432"/>
      <c r="D49" s="433"/>
      <c r="E49" s="433"/>
      <c r="F49" s="433"/>
      <c r="G49" s="434"/>
      <c r="H49" s="261"/>
      <c r="I49" s="189"/>
      <c r="J49" s="262"/>
      <c r="K49" s="189"/>
      <c r="L49" s="405" t="str">
        <f t="shared" si="4"/>
        <v/>
      </c>
      <c r="M49" s="189"/>
      <c r="N49" s="404" t="str">
        <f t="shared" si="5"/>
        <v/>
      </c>
      <c r="O49" s="285"/>
      <c r="P49" s="25" t="e">
        <f t="shared" si="0"/>
        <v>#VALUE!</v>
      </c>
      <c r="Q49" s="26">
        <f t="shared" si="1"/>
        <v>0</v>
      </c>
      <c r="R49" s="280"/>
      <c r="S49" s="25" t="e">
        <f t="shared" si="2"/>
        <v>#VALUE!</v>
      </c>
      <c r="T49" s="26" t="e">
        <f t="shared" si="3"/>
        <v>#VALUE!</v>
      </c>
      <c r="U49" s="287"/>
      <c r="V49" s="27" t="e">
        <f t="shared" si="6"/>
        <v>#VALUE!</v>
      </c>
      <c r="W49" s="287"/>
      <c r="X49" s="401">
        <f t="shared" si="7"/>
        <v>0</v>
      </c>
      <c r="Y49" s="287"/>
      <c r="Z49" s="318"/>
      <c r="AA49" s="280"/>
      <c r="AB49" s="318"/>
      <c r="AC49" s="318"/>
      <c r="AD49" s="27" t="b">
        <f t="shared" si="8"/>
        <v>0</v>
      </c>
      <c r="AE49" s="27" t="str">
        <f t="shared" si="9"/>
        <v>FALSCH</v>
      </c>
      <c r="AF49" s="291"/>
    </row>
    <row r="50" spans="1:32" x14ac:dyDescent="0.25">
      <c r="A50" s="288"/>
      <c r="B50" s="191" t="s">
        <v>43</v>
      </c>
      <c r="C50" s="432"/>
      <c r="D50" s="433"/>
      <c r="E50" s="433"/>
      <c r="F50" s="433"/>
      <c r="G50" s="434"/>
      <c r="H50" s="261"/>
      <c r="I50" s="189"/>
      <c r="J50" s="262"/>
      <c r="K50" s="189"/>
      <c r="L50" s="405" t="str">
        <f t="shared" si="4"/>
        <v/>
      </c>
      <c r="M50" s="189"/>
      <c r="N50" s="405" t="str">
        <f t="shared" si="5"/>
        <v/>
      </c>
      <c r="O50" s="285"/>
      <c r="P50" s="25" t="e">
        <f t="shared" si="0"/>
        <v>#VALUE!</v>
      </c>
      <c r="Q50" s="26">
        <f t="shared" si="1"/>
        <v>0</v>
      </c>
      <c r="R50" s="280"/>
      <c r="S50" s="25" t="e">
        <f t="shared" si="2"/>
        <v>#VALUE!</v>
      </c>
      <c r="T50" s="26" t="e">
        <f t="shared" si="3"/>
        <v>#VALUE!</v>
      </c>
      <c r="U50" s="287"/>
      <c r="V50" s="27" t="e">
        <f t="shared" si="6"/>
        <v>#VALUE!</v>
      </c>
      <c r="W50" s="287"/>
      <c r="X50" s="401">
        <f t="shared" si="7"/>
        <v>0</v>
      </c>
      <c r="Y50" s="287"/>
      <c r="Z50" s="318"/>
      <c r="AA50" s="280"/>
      <c r="AB50" s="318"/>
      <c r="AC50" s="318"/>
      <c r="AD50" s="27" t="b">
        <f t="shared" si="8"/>
        <v>0</v>
      </c>
      <c r="AE50" s="27" t="str">
        <f t="shared" si="9"/>
        <v>FALSCH</v>
      </c>
      <c r="AF50" s="291"/>
    </row>
    <row r="51" spans="1:32" x14ac:dyDescent="0.25">
      <c r="A51" s="288"/>
      <c r="B51" s="191" t="s">
        <v>44</v>
      </c>
      <c r="C51" s="432"/>
      <c r="D51" s="433"/>
      <c r="E51" s="433"/>
      <c r="F51" s="433"/>
      <c r="G51" s="434"/>
      <c r="H51" s="261"/>
      <c r="I51" s="189"/>
      <c r="J51" s="262"/>
      <c r="K51" s="189"/>
      <c r="L51" s="405" t="str">
        <f t="shared" si="4"/>
        <v/>
      </c>
      <c r="M51" s="189"/>
      <c r="N51" s="192" t="str">
        <f t="shared" si="5"/>
        <v/>
      </c>
      <c r="O51" s="285"/>
      <c r="P51" s="25" t="e">
        <f t="shared" si="0"/>
        <v>#VALUE!</v>
      </c>
      <c r="Q51" s="26">
        <f t="shared" si="1"/>
        <v>0</v>
      </c>
      <c r="R51" s="280"/>
      <c r="S51" s="25" t="e">
        <f t="shared" si="2"/>
        <v>#VALUE!</v>
      </c>
      <c r="T51" s="26" t="e">
        <f t="shared" si="3"/>
        <v>#VALUE!</v>
      </c>
      <c r="U51" s="287"/>
      <c r="V51" s="27" t="e">
        <f t="shared" si="6"/>
        <v>#VALUE!</v>
      </c>
      <c r="W51" s="287"/>
      <c r="X51" s="401">
        <f t="shared" si="7"/>
        <v>0</v>
      </c>
      <c r="Y51" s="287"/>
      <c r="Z51" s="318"/>
      <c r="AA51" s="280"/>
      <c r="AB51" s="318"/>
      <c r="AC51" s="318"/>
      <c r="AD51" s="27" t="b">
        <f t="shared" si="8"/>
        <v>0</v>
      </c>
      <c r="AE51" s="27" t="str">
        <f t="shared" si="9"/>
        <v>FALSCH</v>
      </c>
      <c r="AF51" s="291"/>
    </row>
    <row r="52" spans="1:32" x14ac:dyDescent="0.25">
      <c r="A52" s="288"/>
      <c r="B52" s="191" t="s">
        <v>45</v>
      </c>
      <c r="C52" s="432"/>
      <c r="D52" s="433"/>
      <c r="E52" s="433"/>
      <c r="F52" s="433"/>
      <c r="G52" s="434"/>
      <c r="H52" s="261"/>
      <c r="I52" s="189"/>
      <c r="J52" s="262"/>
      <c r="K52" s="189"/>
      <c r="L52" s="405" t="str">
        <f t="shared" si="4"/>
        <v/>
      </c>
      <c r="M52" s="189"/>
      <c r="N52" s="192" t="str">
        <f t="shared" si="5"/>
        <v/>
      </c>
      <c r="O52" s="285"/>
      <c r="P52" s="25" t="e">
        <f t="shared" si="0"/>
        <v>#VALUE!</v>
      </c>
      <c r="Q52" s="26">
        <f t="shared" si="1"/>
        <v>0</v>
      </c>
      <c r="R52" s="280"/>
      <c r="S52" s="25" t="e">
        <f t="shared" si="2"/>
        <v>#VALUE!</v>
      </c>
      <c r="T52" s="26" t="e">
        <f t="shared" si="3"/>
        <v>#VALUE!</v>
      </c>
      <c r="U52" s="287"/>
      <c r="V52" s="27" t="e">
        <f t="shared" si="6"/>
        <v>#VALUE!</v>
      </c>
      <c r="W52" s="287"/>
      <c r="X52" s="401">
        <f t="shared" si="7"/>
        <v>0</v>
      </c>
      <c r="Y52" s="287"/>
      <c r="Z52" s="318"/>
      <c r="AA52" s="280"/>
      <c r="AB52" s="318"/>
      <c r="AC52" s="318"/>
      <c r="AD52" s="27" t="b">
        <f t="shared" si="8"/>
        <v>0</v>
      </c>
      <c r="AE52" s="27" t="str">
        <f t="shared" si="9"/>
        <v>FALSCH</v>
      </c>
      <c r="AF52" s="291"/>
    </row>
    <row r="53" spans="1:32" x14ac:dyDescent="0.25">
      <c r="A53" s="288"/>
      <c r="B53" s="191" t="s">
        <v>46</v>
      </c>
      <c r="C53" s="432"/>
      <c r="D53" s="433"/>
      <c r="E53" s="433"/>
      <c r="F53" s="433"/>
      <c r="G53" s="434"/>
      <c r="H53" s="261"/>
      <c r="I53" s="189"/>
      <c r="J53" s="262"/>
      <c r="K53" s="189"/>
      <c r="L53" s="405" t="str">
        <f t="shared" si="4"/>
        <v/>
      </c>
      <c r="M53" s="189"/>
      <c r="N53" s="404" t="str">
        <f t="shared" si="5"/>
        <v/>
      </c>
      <c r="O53" s="285"/>
      <c r="P53" s="25" t="e">
        <f t="shared" si="0"/>
        <v>#VALUE!</v>
      </c>
      <c r="Q53" s="26">
        <f t="shared" si="1"/>
        <v>0</v>
      </c>
      <c r="R53" s="280"/>
      <c r="S53" s="25" t="e">
        <f t="shared" si="2"/>
        <v>#VALUE!</v>
      </c>
      <c r="T53" s="26" t="e">
        <f t="shared" si="3"/>
        <v>#VALUE!</v>
      </c>
      <c r="U53" s="287"/>
      <c r="V53" s="27" t="e">
        <f t="shared" si="6"/>
        <v>#VALUE!</v>
      </c>
      <c r="W53" s="287"/>
      <c r="X53" s="401">
        <f t="shared" si="7"/>
        <v>0</v>
      </c>
      <c r="Y53" s="287"/>
      <c r="Z53" s="318"/>
      <c r="AA53" s="280"/>
      <c r="AB53" s="318"/>
      <c r="AC53" s="318"/>
      <c r="AD53" s="27" t="b">
        <f t="shared" si="8"/>
        <v>0</v>
      </c>
      <c r="AE53" s="27" t="str">
        <f t="shared" si="9"/>
        <v>FALSCH</v>
      </c>
      <c r="AF53" s="291"/>
    </row>
    <row r="54" spans="1:32" x14ac:dyDescent="0.25">
      <c r="A54" s="288"/>
      <c r="B54" s="191" t="s">
        <v>47</v>
      </c>
      <c r="C54" s="432"/>
      <c r="D54" s="433"/>
      <c r="E54" s="433"/>
      <c r="F54" s="433"/>
      <c r="G54" s="434"/>
      <c r="H54" s="261"/>
      <c r="I54" s="189"/>
      <c r="J54" s="262"/>
      <c r="K54" s="189"/>
      <c r="L54" s="405" t="str">
        <f t="shared" si="4"/>
        <v/>
      </c>
      <c r="M54" s="189"/>
      <c r="N54" s="405" t="str">
        <f t="shared" si="5"/>
        <v/>
      </c>
      <c r="O54" s="285"/>
      <c r="P54" s="25" t="e">
        <f t="shared" si="0"/>
        <v>#VALUE!</v>
      </c>
      <c r="Q54" s="26">
        <f t="shared" si="1"/>
        <v>0</v>
      </c>
      <c r="R54" s="280"/>
      <c r="S54" s="25" t="e">
        <f t="shared" si="2"/>
        <v>#VALUE!</v>
      </c>
      <c r="T54" s="26" t="e">
        <f t="shared" si="3"/>
        <v>#VALUE!</v>
      </c>
      <c r="U54" s="287"/>
      <c r="V54" s="27" t="e">
        <f t="shared" si="6"/>
        <v>#VALUE!</v>
      </c>
      <c r="W54" s="287"/>
      <c r="X54" s="401">
        <f t="shared" si="7"/>
        <v>0</v>
      </c>
      <c r="Y54" s="287"/>
      <c r="Z54" s="318"/>
      <c r="AA54" s="280"/>
      <c r="AB54" s="318"/>
      <c r="AC54" s="318"/>
      <c r="AD54" s="27" t="b">
        <f t="shared" si="8"/>
        <v>0</v>
      </c>
      <c r="AE54" s="27" t="str">
        <f t="shared" si="9"/>
        <v>FALSCH</v>
      </c>
      <c r="AF54" s="291"/>
    </row>
    <row r="55" spans="1:32" x14ac:dyDescent="0.25">
      <c r="A55" s="288"/>
      <c r="B55" s="191" t="s">
        <v>48</v>
      </c>
      <c r="C55" s="432"/>
      <c r="D55" s="433"/>
      <c r="E55" s="433"/>
      <c r="F55" s="433"/>
      <c r="G55" s="434"/>
      <c r="H55" s="261"/>
      <c r="I55" s="189"/>
      <c r="J55" s="262"/>
      <c r="K55" s="189"/>
      <c r="L55" s="192" t="str">
        <f t="shared" si="4"/>
        <v/>
      </c>
      <c r="M55" s="189"/>
      <c r="N55" s="405" t="str">
        <f t="shared" si="5"/>
        <v/>
      </c>
      <c r="O55" s="285"/>
      <c r="P55" s="25" t="e">
        <f t="shared" si="0"/>
        <v>#VALUE!</v>
      </c>
      <c r="Q55" s="26">
        <f t="shared" si="1"/>
        <v>0</v>
      </c>
      <c r="R55" s="280"/>
      <c r="S55" s="25" t="e">
        <f t="shared" si="2"/>
        <v>#VALUE!</v>
      </c>
      <c r="T55" s="26" t="e">
        <f t="shared" si="3"/>
        <v>#VALUE!</v>
      </c>
      <c r="U55" s="287"/>
      <c r="V55" s="27" t="e">
        <f t="shared" si="6"/>
        <v>#VALUE!</v>
      </c>
      <c r="W55" s="287"/>
      <c r="X55" s="401">
        <f t="shared" si="7"/>
        <v>0</v>
      </c>
      <c r="Y55" s="287"/>
      <c r="Z55" s="318"/>
      <c r="AA55" s="280"/>
      <c r="AB55" s="318"/>
      <c r="AC55" s="318"/>
      <c r="AD55" s="27" t="b">
        <f t="shared" si="8"/>
        <v>0</v>
      </c>
      <c r="AE55" s="27" t="str">
        <f t="shared" si="9"/>
        <v>FALSCH</v>
      </c>
      <c r="AF55" s="291"/>
    </row>
    <row r="56" spans="1:32" x14ac:dyDescent="0.25">
      <c r="A56" s="288"/>
      <c r="B56" s="191" t="s">
        <v>49</v>
      </c>
      <c r="C56" s="432"/>
      <c r="D56" s="433"/>
      <c r="E56" s="433"/>
      <c r="F56" s="433"/>
      <c r="G56" s="434"/>
      <c r="H56" s="261"/>
      <c r="I56" s="189"/>
      <c r="J56" s="262"/>
      <c r="K56" s="189"/>
      <c r="L56" s="404" t="str">
        <f t="shared" si="4"/>
        <v/>
      </c>
      <c r="M56" s="189"/>
      <c r="N56" s="405" t="str">
        <f t="shared" si="5"/>
        <v/>
      </c>
      <c r="O56" s="285"/>
      <c r="P56" s="25" t="e">
        <f t="shared" si="0"/>
        <v>#VALUE!</v>
      </c>
      <c r="Q56" s="26">
        <f t="shared" si="1"/>
        <v>0</v>
      </c>
      <c r="R56" s="280"/>
      <c r="S56" s="25" t="e">
        <f t="shared" si="2"/>
        <v>#VALUE!</v>
      </c>
      <c r="T56" s="26" t="e">
        <f t="shared" si="3"/>
        <v>#VALUE!</v>
      </c>
      <c r="U56" s="287"/>
      <c r="V56" s="27" t="e">
        <f t="shared" si="6"/>
        <v>#VALUE!</v>
      </c>
      <c r="W56" s="287"/>
      <c r="X56" s="401">
        <f t="shared" si="7"/>
        <v>0</v>
      </c>
      <c r="Y56" s="287"/>
      <c r="Z56" s="318"/>
      <c r="AA56" s="280"/>
      <c r="AB56" s="318"/>
      <c r="AC56" s="318"/>
      <c r="AD56" s="27" t="b">
        <f t="shared" si="8"/>
        <v>0</v>
      </c>
      <c r="AE56" s="27" t="str">
        <f t="shared" si="9"/>
        <v>FALSCH</v>
      </c>
      <c r="AF56" s="291"/>
    </row>
    <row r="57" spans="1:32" x14ac:dyDescent="0.25">
      <c r="A57" s="288"/>
      <c r="B57" s="191" t="s">
        <v>50</v>
      </c>
      <c r="C57" s="432"/>
      <c r="D57" s="433"/>
      <c r="E57" s="433"/>
      <c r="F57" s="433"/>
      <c r="G57" s="434"/>
      <c r="H57" s="261"/>
      <c r="I57" s="189"/>
      <c r="J57" s="262"/>
      <c r="K57" s="189"/>
      <c r="L57" s="405" t="str">
        <f t="shared" si="4"/>
        <v/>
      </c>
      <c r="M57" s="189"/>
      <c r="N57" s="405" t="str">
        <f t="shared" si="5"/>
        <v/>
      </c>
      <c r="O57" s="285"/>
      <c r="P57" s="25" t="e">
        <f t="shared" si="0"/>
        <v>#VALUE!</v>
      </c>
      <c r="Q57" s="26">
        <f t="shared" si="1"/>
        <v>0</v>
      </c>
      <c r="R57" s="280"/>
      <c r="S57" s="25" t="e">
        <f t="shared" si="2"/>
        <v>#VALUE!</v>
      </c>
      <c r="T57" s="26" t="e">
        <f t="shared" si="3"/>
        <v>#VALUE!</v>
      </c>
      <c r="U57" s="287"/>
      <c r="V57" s="27" t="e">
        <f t="shared" si="6"/>
        <v>#VALUE!</v>
      </c>
      <c r="W57" s="287"/>
      <c r="X57" s="401">
        <f t="shared" si="7"/>
        <v>0</v>
      </c>
      <c r="Y57" s="287"/>
      <c r="Z57" s="318"/>
      <c r="AA57" s="280"/>
      <c r="AB57" s="318"/>
      <c r="AC57" s="318"/>
      <c r="AD57" s="27" t="b">
        <f t="shared" si="8"/>
        <v>0</v>
      </c>
      <c r="AE57" s="27" t="str">
        <f t="shared" si="9"/>
        <v>FALSCH</v>
      </c>
      <c r="AF57" s="291"/>
    </row>
    <row r="58" spans="1:32" ht="13.8" thickBot="1" x14ac:dyDescent="0.3">
      <c r="A58" s="288"/>
      <c r="B58" s="193" t="s">
        <v>51</v>
      </c>
      <c r="C58" s="435"/>
      <c r="D58" s="436"/>
      <c r="E58" s="436"/>
      <c r="F58" s="436"/>
      <c r="G58" s="437"/>
      <c r="H58" s="263"/>
      <c r="I58" s="189"/>
      <c r="J58" s="264"/>
      <c r="K58" s="189"/>
      <c r="L58" s="194" t="str">
        <f t="shared" si="4"/>
        <v/>
      </c>
      <c r="M58" s="189"/>
      <c r="N58" s="405" t="str">
        <f t="shared" si="5"/>
        <v/>
      </c>
      <c r="O58" s="285"/>
      <c r="P58" s="25" t="e">
        <f t="shared" si="0"/>
        <v>#VALUE!</v>
      </c>
      <c r="Q58" s="26">
        <f t="shared" si="1"/>
        <v>0</v>
      </c>
      <c r="R58" s="280"/>
      <c r="S58" s="25" t="e">
        <f t="shared" si="2"/>
        <v>#VALUE!</v>
      </c>
      <c r="T58" s="26" t="e">
        <f t="shared" si="3"/>
        <v>#VALUE!</v>
      </c>
      <c r="U58" s="287"/>
      <c r="V58" s="27" t="e">
        <f t="shared" si="6"/>
        <v>#VALUE!</v>
      </c>
      <c r="W58" s="287"/>
      <c r="X58" s="401">
        <f t="shared" si="7"/>
        <v>0</v>
      </c>
      <c r="Y58" s="287"/>
      <c r="Z58" s="20" t="s">
        <v>63</v>
      </c>
      <c r="AA58" s="268"/>
      <c r="AB58" s="20" t="s">
        <v>64</v>
      </c>
      <c r="AC58" s="118"/>
      <c r="AD58" s="27" t="b">
        <f t="shared" si="8"/>
        <v>0</v>
      </c>
      <c r="AE58" s="27" t="str">
        <f t="shared" si="9"/>
        <v>FALSCH</v>
      </c>
      <c r="AF58" s="291"/>
    </row>
    <row r="59" spans="1:32" ht="13.8" thickBot="1" x14ac:dyDescent="0.3">
      <c r="A59" s="279"/>
      <c r="B59" s="323" t="s">
        <v>65</v>
      </c>
      <c r="C59" s="324"/>
      <c r="D59" s="324"/>
      <c r="E59" s="323"/>
      <c r="F59" s="323"/>
      <c r="G59" s="325"/>
      <c r="H59" s="325"/>
      <c r="I59" s="189"/>
      <c r="J59" s="195" t="str">
        <f>IF(X61&gt;0,"",IF(AB59="1000","1/1",IF(J37=P35,CONCATENATE(Z59,"%"),IF(J37=P36,CONCATENATE(AB59,"/1000"),""))))</f>
        <v>1/1</v>
      </c>
      <c r="K59" s="196"/>
      <c r="L59" s="197">
        <f>F138</f>
        <v>1800000</v>
      </c>
      <c r="M59" s="196"/>
      <c r="N59" s="407">
        <f>H138</f>
        <v>121950</v>
      </c>
      <c r="O59" s="285"/>
      <c r="P59" s="280"/>
      <c r="Q59" s="280"/>
      <c r="R59" s="280"/>
      <c r="S59" s="326"/>
      <c r="T59" s="326"/>
      <c r="U59" s="15"/>
      <c r="V59" s="327" t="s">
        <v>70</v>
      </c>
      <c r="W59" s="328"/>
      <c r="X59" s="127">
        <f>X39+X40+X41+X42+X43+X44+X45+X46+X47+X48+X49+X50+X51+X52+X53+X54+X55+X56+X57+X58</f>
        <v>100.00000000000001</v>
      </c>
      <c r="Y59" s="329">
        <f>X59*10</f>
        <v>1000.0000000000001</v>
      </c>
      <c r="Z59" s="129" t="str">
        <f>IF(AB39=1,TEXT(X59,"###"),"")</f>
        <v/>
      </c>
      <c r="AA59" s="330"/>
      <c r="AB59" s="129" t="str">
        <f>IF(AB40=1,TEXT(Y59,"####"),"")</f>
        <v>1000</v>
      </c>
      <c r="AC59" s="130"/>
      <c r="AD59" s="20">
        <f>SUM(AD39:AD58)</f>
        <v>4</v>
      </c>
      <c r="AE59" s="20">
        <f>SUM(AE39:AE58)</f>
        <v>0</v>
      </c>
      <c r="AF59" s="281"/>
    </row>
    <row r="60" spans="1:32" ht="13.8" x14ac:dyDescent="0.25">
      <c r="A60" s="279"/>
      <c r="B60" s="415"/>
      <c r="C60" s="415"/>
      <c r="D60" s="415"/>
      <c r="E60" s="415"/>
      <c r="F60" s="415"/>
      <c r="G60" s="415"/>
      <c r="H60" s="415"/>
      <c r="I60" s="415"/>
      <c r="J60" s="415"/>
      <c r="K60" s="415"/>
      <c r="L60" s="415"/>
      <c r="M60" s="415"/>
      <c r="N60" s="415"/>
      <c r="O60" s="415"/>
      <c r="P60" s="280"/>
      <c r="Q60" s="280"/>
      <c r="R60" s="280"/>
      <c r="S60" s="331"/>
      <c r="T60" s="15"/>
      <c r="U60" s="15"/>
      <c r="V60" s="15"/>
      <c r="W60" s="328"/>
      <c r="X60" s="332"/>
      <c r="Y60" s="15"/>
      <c r="Z60" s="15"/>
      <c r="AA60" s="15"/>
      <c r="AB60" s="15"/>
      <c r="AC60" s="15"/>
      <c r="AD60" s="416" t="s">
        <v>72</v>
      </c>
      <c r="AE60" s="416"/>
      <c r="AF60" s="281"/>
    </row>
    <row r="61" spans="1:32" x14ac:dyDescent="0.25">
      <c r="A61" s="279"/>
      <c r="B61" s="415"/>
      <c r="C61" s="415"/>
      <c r="D61" s="415"/>
      <c r="E61" s="415"/>
      <c r="F61" s="415"/>
      <c r="G61" s="415"/>
      <c r="H61" s="415"/>
      <c r="I61" s="415"/>
      <c r="J61" s="415"/>
      <c r="K61" s="415"/>
      <c r="L61" s="415"/>
      <c r="M61" s="415"/>
      <c r="N61" s="415"/>
      <c r="O61" s="415"/>
      <c r="P61" s="280"/>
      <c r="Q61" s="280"/>
      <c r="R61" s="280"/>
      <c r="S61" s="331"/>
      <c r="T61" s="15"/>
      <c r="U61" s="15"/>
      <c r="V61" s="328" t="s">
        <v>71</v>
      </c>
      <c r="W61" s="328"/>
      <c r="X61" s="125">
        <f>IF(AB39=1,AD59,IF(AB40=1,AE59,IF(J37=P34,1)))</f>
        <v>0</v>
      </c>
      <c r="Y61" s="280"/>
      <c r="Z61" s="280" t="s">
        <v>75</v>
      </c>
      <c r="AA61" s="15"/>
      <c r="AB61" s="15"/>
      <c r="AC61" s="15"/>
      <c r="AD61" s="15"/>
      <c r="AE61" s="15"/>
      <c r="AF61" s="281"/>
    </row>
    <row r="62" spans="1:32" ht="13.8" x14ac:dyDescent="0.25">
      <c r="A62" s="333"/>
      <c r="B62" s="198"/>
      <c r="C62" s="334"/>
      <c r="D62" s="199"/>
      <c r="E62" s="199"/>
      <c r="F62" s="335"/>
      <c r="G62" s="336"/>
      <c r="H62" s="334"/>
      <c r="I62" s="199"/>
      <c r="J62" s="199"/>
      <c r="K62" s="199"/>
      <c r="L62" s="199"/>
      <c r="M62" s="199"/>
      <c r="N62" s="199"/>
      <c r="O62" s="199"/>
      <c r="P62" s="280"/>
      <c r="Q62" s="280"/>
      <c r="R62" s="280"/>
      <c r="S62" s="268"/>
      <c r="T62" s="268"/>
      <c r="U62" s="332"/>
      <c r="V62" s="332"/>
      <c r="W62" s="332"/>
      <c r="X62" s="332"/>
      <c r="Y62" s="332"/>
      <c r="Z62" s="332"/>
      <c r="AA62" s="332"/>
      <c r="AB62" s="332"/>
      <c r="AC62" s="332"/>
      <c r="AD62" s="332"/>
      <c r="AE62" s="332"/>
      <c r="AF62" s="337"/>
    </row>
    <row r="63" spans="1:32" x14ac:dyDescent="0.25">
      <c r="A63" s="279"/>
      <c r="B63" s="417" t="s">
        <v>77</v>
      </c>
      <c r="C63" s="417"/>
      <c r="D63" s="417"/>
      <c r="E63" s="417"/>
      <c r="F63" s="417"/>
      <c r="G63" s="417"/>
      <c r="H63" s="417"/>
      <c r="I63" s="417"/>
      <c r="J63" s="417"/>
      <c r="K63" s="417"/>
      <c r="L63" s="417"/>
      <c r="M63" s="417"/>
      <c r="N63" s="417"/>
      <c r="O63" s="417"/>
      <c r="P63" s="280"/>
      <c r="Q63" s="280"/>
      <c r="R63" s="280"/>
      <c r="S63" s="268"/>
      <c r="T63" s="268"/>
      <c r="U63" s="15"/>
      <c r="V63" s="15"/>
      <c r="W63" s="15"/>
      <c r="X63" s="15"/>
      <c r="Y63" s="15"/>
      <c r="Z63" s="15"/>
      <c r="AA63" s="15"/>
      <c r="AB63" s="15"/>
      <c r="AC63" s="15"/>
      <c r="AD63" s="15"/>
      <c r="AE63" s="15"/>
      <c r="AF63" s="281"/>
    </row>
    <row r="64" spans="1:32" x14ac:dyDescent="0.25">
      <c r="A64" s="279"/>
      <c r="B64" s="417"/>
      <c r="C64" s="417"/>
      <c r="D64" s="417"/>
      <c r="E64" s="417"/>
      <c r="F64" s="417"/>
      <c r="G64" s="417"/>
      <c r="H64" s="417"/>
      <c r="I64" s="417"/>
      <c r="J64" s="417"/>
      <c r="K64" s="417"/>
      <c r="L64" s="417"/>
      <c r="M64" s="417"/>
      <c r="N64" s="417"/>
      <c r="O64" s="417"/>
      <c r="P64" s="280"/>
      <c r="Q64" s="280"/>
      <c r="R64" s="280"/>
      <c r="S64" s="268"/>
      <c r="T64" s="268"/>
      <c r="U64" s="15"/>
      <c r="V64" s="15"/>
      <c r="W64" s="15"/>
      <c r="X64" s="15"/>
      <c r="Y64" s="15"/>
      <c r="Z64" s="338"/>
      <c r="AA64" s="15"/>
      <c r="AB64" s="15"/>
      <c r="AC64" s="15"/>
      <c r="AD64" s="15"/>
      <c r="AE64" s="15"/>
      <c r="AF64" s="281"/>
    </row>
    <row r="65" spans="1:32" x14ac:dyDescent="0.25">
      <c r="A65" s="279"/>
      <c r="B65" s="417"/>
      <c r="C65" s="417"/>
      <c r="D65" s="417"/>
      <c r="E65" s="417"/>
      <c r="F65" s="417"/>
      <c r="G65" s="417"/>
      <c r="H65" s="417"/>
      <c r="I65" s="417"/>
      <c r="J65" s="417"/>
      <c r="K65" s="417"/>
      <c r="L65" s="417"/>
      <c r="M65" s="417"/>
      <c r="N65" s="417"/>
      <c r="O65" s="417"/>
      <c r="P65" s="280"/>
      <c r="Q65" s="280"/>
      <c r="R65" s="280"/>
      <c r="S65" s="268"/>
      <c r="T65" s="268"/>
      <c r="U65" s="15"/>
      <c r="V65" s="15"/>
      <c r="W65" s="15"/>
      <c r="X65" s="15"/>
      <c r="Y65" s="15"/>
      <c r="Z65" s="338"/>
      <c r="AA65" s="15"/>
      <c r="AB65" s="15"/>
      <c r="AC65" s="15"/>
      <c r="AD65" s="15"/>
      <c r="AE65" s="15"/>
      <c r="AF65" s="281"/>
    </row>
    <row r="66" spans="1:32" x14ac:dyDescent="0.25">
      <c r="A66" s="279"/>
      <c r="B66" s="285"/>
      <c r="C66" s="285"/>
      <c r="D66" s="285"/>
      <c r="E66" s="285"/>
      <c r="F66" s="285"/>
      <c r="G66" s="285"/>
      <c r="H66" s="285"/>
      <c r="I66" s="285"/>
      <c r="J66" s="285"/>
      <c r="K66" s="286"/>
      <c r="L66" s="286"/>
      <c r="M66" s="187"/>
      <c r="N66" s="187"/>
      <c r="O66" s="187"/>
      <c r="P66" s="280"/>
      <c r="Q66" s="280"/>
      <c r="R66" s="280"/>
      <c r="S66" s="268"/>
      <c r="T66" s="268"/>
      <c r="U66" s="15"/>
      <c r="V66" s="15"/>
      <c r="W66" s="15"/>
      <c r="X66" s="15"/>
      <c r="Y66" s="15"/>
      <c r="Z66" s="15"/>
      <c r="AA66" s="15"/>
      <c r="AB66" s="15"/>
      <c r="AC66" s="15"/>
      <c r="AD66" s="15"/>
      <c r="AE66" s="15"/>
      <c r="AF66" s="281"/>
    </row>
    <row r="67" spans="1:32" ht="16.2" thickBot="1" x14ac:dyDescent="0.35">
      <c r="A67" s="282"/>
      <c r="B67" s="183" t="str">
        <f>CONCATENATE("Abrechnung von Teilhaber ",B39,":"," ",C39)</f>
        <v>Abrechnung von Teilhaber 1: Muster Berta, Musterhof, 8200 Schaffhausen</v>
      </c>
      <c r="C67" s="176"/>
      <c r="D67" s="177"/>
      <c r="E67" s="178"/>
      <c r="F67" s="179"/>
      <c r="G67" s="180"/>
      <c r="H67" s="178"/>
      <c r="I67" s="178"/>
      <c r="J67" s="181"/>
      <c r="K67" s="181"/>
      <c r="L67" s="181"/>
      <c r="M67" s="178"/>
      <c r="N67" s="178"/>
      <c r="O67" s="182"/>
      <c r="P67" s="27">
        <f>IF(X61=0,V39,0)</f>
        <v>50</v>
      </c>
      <c r="Q67" s="280"/>
      <c r="R67" s="280"/>
      <c r="S67" s="268"/>
      <c r="T67" s="268"/>
      <c r="U67" s="283"/>
      <c r="V67" s="283"/>
      <c r="W67" s="283"/>
      <c r="X67" s="283"/>
      <c r="Y67" s="283"/>
      <c r="Z67" s="283"/>
      <c r="AA67" s="283"/>
      <c r="AB67" s="283"/>
      <c r="AC67" s="283"/>
      <c r="AD67" s="283"/>
      <c r="AE67" s="283"/>
      <c r="AF67" s="284"/>
    </row>
    <row r="68" spans="1:32" ht="13.8" thickTop="1" x14ac:dyDescent="0.25">
      <c r="A68" s="288"/>
      <c r="B68" s="285"/>
      <c r="C68" s="285"/>
      <c r="D68" s="285"/>
      <c r="E68" s="285"/>
      <c r="F68" s="289"/>
      <c r="G68" s="289"/>
      <c r="H68" s="285"/>
      <c r="I68" s="285"/>
      <c r="J68" s="290"/>
      <c r="K68" s="290"/>
      <c r="L68" s="290"/>
      <c r="M68" s="285"/>
      <c r="N68" s="285"/>
      <c r="O68" s="285"/>
      <c r="P68" s="280"/>
      <c r="Q68" s="280"/>
      <c r="R68" s="280"/>
      <c r="S68" s="268"/>
      <c r="T68" s="268"/>
      <c r="U68" s="287"/>
      <c r="V68" s="287"/>
      <c r="W68" s="287"/>
      <c r="X68" s="287"/>
      <c r="Y68" s="287"/>
      <c r="Z68" s="287"/>
      <c r="AA68" s="287"/>
      <c r="AB68" s="287"/>
      <c r="AC68" s="287"/>
      <c r="AD68" s="287"/>
      <c r="AE68" s="287"/>
      <c r="AF68" s="291"/>
    </row>
    <row r="69" spans="1:32" ht="13.8" x14ac:dyDescent="0.25">
      <c r="A69" s="288"/>
      <c r="B69" s="418" t="str">
        <f>CONCATENATE("Abrechnungsjahr ",N15)</f>
        <v>Abrechnungsjahr 2022</v>
      </c>
      <c r="C69" s="418"/>
      <c r="D69" s="418"/>
      <c r="E69" s="189"/>
      <c r="F69" s="419" t="s">
        <v>56</v>
      </c>
      <c r="G69" s="420"/>
      <c r="H69" s="421"/>
      <c r="I69" s="339"/>
      <c r="J69" s="425" t="s">
        <v>38</v>
      </c>
      <c r="K69" s="426"/>
      <c r="L69" s="427"/>
      <c r="M69" s="189"/>
      <c r="N69" s="189"/>
      <c r="O69" s="428"/>
      <c r="P69" s="280"/>
      <c r="Q69" s="280"/>
      <c r="R69" s="280"/>
      <c r="S69" s="268"/>
      <c r="T69" s="268"/>
      <c r="U69" s="287"/>
      <c r="V69" s="287"/>
      <c r="W69" s="287"/>
      <c r="X69" s="287"/>
      <c r="Y69" s="287"/>
      <c r="Z69" s="287"/>
      <c r="AA69" s="287"/>
      <c r="AB69" s="287"/>
      <c r="AC69" s="287"/>
      <c r="AD69" s="287"/>
      <c r="AE69" s="287"/>
      <c r="AF69" s="291"/>
    </row>
    <row r="70" spans="1:32" ht="13.8" x14ac:dyDescent="0.25">
      <c r="A70" s="288"/>
      <c r="B70" s="418"/>
      <c r="C70" s="418"/>
      <c r="D70" s="418"/>
      <c r="E70" s="189"/>
      <c r="F70" s="422"/>
      <c r="G70" s="423"/>
      <c r="H70" s="424"/>
      <c r="I70" s="339"/>
      <c r="J70" s="429" t="str">
        <f>IF(J37=P35,CONCATENATE(Q39,"%"),IF(J37=P36,CONCATENATE(S39,"/",T39),""))</f>
        <v>1/2</v>
      </c>
      <c r="K70" s="430"/>
      <c r="L70" s="431"/>
      <c r="M70" s="189"/>
      <c r="N70" s="189"/>
      <c r="O70" s="428"/>
      <c r="P70" s="280"/>
      <c r="Q70" s="280"/>
      <c r="R70" s="280"/>
      <c r="S70" s="268"/>
      <c r="T70" s="268"/>
      <c r="U70" s="287"/>
      <c r="V70" s="287"/>
      <c r="W70" s="287"/>
      <c r="X70" s="287"/>
      <c r="Y70" s="287"/>
      <c r="Z70" s="287"/>
      <c r="AA70" s="287"/>
      <c r="AB70" s="287"/>
      <c r="AC70" s="287"/>
      <c r="AD70" s="287"/>
      <c r="AE70" s="287"/>
      <c r="AF70" s="291"/>
    </row>
    <row r="71" spans="1:32" ht="13.8" x14ac:dyDescent="0.25">
      <c r="A71" s="288"/>
      <c r="B71" s="196"/>
      <c r="C71" s="189"/>
      <c r="D71" s="189"/>
      <c r="E71" s="189"/>
      <c r="F71" s="189"/>
      <c r="G71" s="189"/>
      <c r="H71" s="189"/>
      <c r="I71" s="339"/>
      <c r="J71" s="200"/>
      <c r="K71" s="201"/>
      <c r="L71" s="202"/>
      <c r="M71" s="203"/>
      <c r="N71" s="203"/>
      <c r="O71" s="428"/>
      <c r="P71" s="280"/>
      <c r="Q71" s="280"/>
      <c r="R71" s="280"/>
      <c r="S71" s="268"/>
      <c r="T71" s="268"/>
      <c r="U71" s="287"/>
      <c r="V71" s="287"/>
      <c r="W71" s="287"/>
      <c r="X71" s="287"/>
      <c r="Y71" s="287"/>
      <c r="Z71" s="287"/>
      <c r="AA71" s="287"/>
      <c r="AB71" s="287"/>
      <c r="AC71" s="287"/>
      <c r="AD71" s="287"/>
      <c r="AE71" s="287"/>
      <c r="AF71" s="291"/>
    </row>
    <row r="72" spans="1:32" ht="15.6" x14ac:dyDescent="0.25">
      <c r="A72" s="288"/>
      <c r="B72" s="204" t="s">
        <v>10</v>
      </c>
      <c r="C72" s="223" t="s">
        <v>36</v>
      </c>
      <c r="D72" s="189"/>
      <c r="E72" s="189"/>
      <c r="F72" s="205" t="s">
        <v>23</v>
      </c>
      <c r="G72" s="231"/>
      <c r="H72" s="205" t="s">
        <v>24</v>
      </c>
      <c r="I72" s="243"/>
      <c r="J72" s="206" t="s">
        <v>23</v>
      </c>
      <c r="K72" s="207"/>
      <c r="L72" s="208" t="s">
        <v>24</v>
      </c>
      <c r="M72" s="203"/>
      <c r="N72" s="203"/>
      <c r="O72" s="203"/>
      <c r="P72" s="280"/>
      <c r="Q72" s="280"/>
      <c r="R72" s="280"/>
      <c r="S72" s="268"/>
      <c r="T72" s="268"/>
      <c r="U72" s="287"/>
      <c r="V72" s="287"/>
      <c r="W72" s="287"/>
      <c r="X72" s="287"/>
      <c r="Y72" s="287"/>
      <c r="Z72" s="287"/>
      <c r="AA72" s="287"/>
      <c r="AB72" s="287"/>
      <c r="AC72" s="287"/>
      <c r="AD72" s="287"/>
      <c r="AE72" s="287"/>
      <c r="AF72" s="291"/>
    </row>
    <row r="73" spans="1:32" x14ac:dyDescent="0.25">
      <c r="A73" s="288"/>
      <c r="B73" s="209"/>
      <c r="C73" s="412" t="s">
        <v>131</v>
      </c>
      <c r="D73" s="412"/>
      <c r="E73" s="189"/>
      <c r="F73" s="265">
        <v>250000</v>
      </c>
      <c r="G73" s="224"/>
      <c r="H73" s="265">
        <v>200</v>
      </c>
      <c r="I73" s="189"/>
      <c r="J73" s="210">
        <f t="shared" ref="J73:J81" si="10">IF(F73="","",F73*$P$67/100)</f>
        <v>125000</v>
      </c>
      <c r="K73" s="211"/>
      <c r="L73" s="212">
        <f>IF(H73="","",H73*$P$67/100)</f>
        <v>100</v>
      </c>
      <c r="M73" s="189"/>
      <c r="N73" s="189"/>
      <c r="O73" s="189"/>
      <c r="P73" s="280"/>
      <c r="Q73" s="280"/>
      <c r="R73" s="280"/>
      <c r="S73" s="268"/>
      <c r="T73" s="268"/>
      <c r="U73" s="287"/>
      <c r="V73" s="287"/>
      <c r="W73" s="287"/>
      <c r="X73" s="287"/>
      <c r="Y73" s="287"/>
      <c r="Z73" s="287"/>
      <c r="AA73" s="287"/>
      <c r="AB73" s="287"/>
      <c r="AC73" s="287"/>
      <c r="AD73" s="287"/>
      <c r="AE73" s="287"/>
      <c r="AF73" s="291"/>
    </row>
    <row r="74" spans="1:32" x14ac:dyDescent="0.25">
      <c r="A74" s="288"/>
      <c r="B74" s="209"/>
      <c r="C74" s="413" t="s">
        <v>132</v>
      </c>
      <c r="D74" s="413"/>
      <c r="E74" s="189"/>
      <c r="F74" s="266">
        <v>100000</v>
      </c>
      <c r="G74" s="224"/>
      <c r="H74" s="266">
        <v>50</v>
      </c>
      <c r="I74" s="189"/>
      <c r="J74" s="213">
        <f t="shared" si="10"/>
        <v>50000</v>
      </c>
      <c r="K74" s="211"/>
      <c r="L74" s="212">
        <f t="shared" ref="L74:L81" si="11">IF(H74="","",H74*$P$67/100)</f>
        <v>25</v>
      </c>
      <c r="M74" s="189"/>
      <c r="N74" s="189"/>
      <c r="O74" s="189"/>
      <c r="P74" s="280"/>
      <c r="Q74" s="280"/>
      <c r="R74" s="280"/>
      <c r="S74" s="268"/>
      <c r="T74" s="268"/>
      <c r="U74" s="287"/>
      <c r="V74" s="280"/>
      <c r="W74" s="287"/>
      <c r="X74" s="287"/>
      <c r="Y74" s="287"/>
      <c r="Z74" s="287"/>
      <c r="AA74" s="287"/>
      <c r="AB74" s="287"/>
      <c r="AC74" s="287"/>
      <c r="AD74" s="287"/>
      <c r="AE74" s="287"/>
      <c r="AF74" s="291"/>
    </row>
    <row r="75" spans="1:32" x14ac:dyDescent="0.25">
      <c r="A75" s="288"/>
      <c r="B75" s="209"/>
      <c r="C75" s="413" t="s">
        <v>107</v>
      </c>
      <c r="D75" s="413"/>
      <c r="E75" s="189"/>
      <c r="F75" s="266">
        <v>20000</v>
      </c>
      <c r="G75" s="224"/>
      <c r="H75" s="266">
        <v>700</v>
      </c>
      <c r="I75" s="189"/>
      <c r="J75" s="213">
        <f t="shared" si="10"/>
        <v>10000</v>
      </c>
      <c r="K75" s="211"/>
      <c r="L75" s="212">
        <f t="shared" si="11"/>
        <v>350</v>
      </c>
      <c r="M75" s="189"/>
      <c r="N75" s="340" t="s">
        <v>80</v>
      </c>
      <c r="O75" s="285"/>
      <c r="P75" s="280"/>
      <c r="Q75" s="280"/>
      <c r="R75" s="280"/>
      <c r="S75" s="268"/>
      <c r="T75" s="268"/>
      <c r="U75" s="287"/>
      <c r="V75" s="280"/>
      <c r="W75" s="287"/>
      <c r="X75" s="287"/>
      <c r="Y75" s="287"/>
      <c r="Z75" s="287"/>
      <c r="AA75" s="287"/>
      <c r="AB75" s="287"/>
      <c r="AC75" s="287"/>
      <c r="AD75" s="287"/>
      <c r="AE75" s="287"/>
      <c r="AF75" s="291"/>
    </row>
    <row r="76" spans="1:32" x14ac:dyDescent="0.25">
      <c r="A76" s="288"/>
      <c r="B76" s="209"/>
      <c r="C76" s="413"/>
      <c r="D76" s="413"/>
      <c r="E76" s="189"/>
      <c r="F76" s="266"/>
      <c r="G76" s="224"/>
      <c r="H76" s="266"/>
      <c r="I76" s="189"/>
      <c r="J76" s="213" t="str">
        <f t="shared" si="10"/>
        <v/>
      </c>
      <c r="K76" s="211"/>
      <c r="L76" s="212" t="str">
        <f t="shared" si="11"/>
        <v/>
      </c>
      <c r="M76" s="189"/>
      <c r="N76" s="340" t="s">
        <v>81</v>
      </c>
      <c r="O76" s="285"/>
      <c r="P76" s="280"/>
      <c r="Q76" s="280"/>
      <c r="R76" s="280"/>
      <c r="S76" s="268"/>
      <c r="T76" s="268"/>
      <c r="U76" s="287"/>
      <c r="V76" s="280"/>
      <c r="W76" s="287"/>
      <c r="X76" s="287"/>
      <c r="Y76" s="287"/>
      <c r="Z76" s="287"/>
      <c r="AA76" s="287"/>
      <c r="AB76" s="287"/>
      <c r="AC76" s="287"/>
      <c r="AD76" s="287"/>
      <c r="AE76" s="287"/>
      <c r="AF76" s="291"/>
    </row>
    <row r="77" spans="1:32" x14ac:dyDescent="0.25">
      <c r="A77" s="288"/>
      <c r="B77" s="209"/>
      <c r="C77" s="413"/>
      <c r="D77" s="413"/>
      <c r="E77" s="189"/>
      <c r="F77" s="266"/>
      <c r="G77" s="224"/>
      <c r="H77" s="266"/>
      <c r="I77" s="189"/>
      <c r="J77" s="213" t="str">
        <f t="shared" si="10"/>
        <v/>
      </c>
      <c r="K77" s="211"/>
      <c r="L77" s="212" t="str">
        <f t="shared" si="11"/>
        <v/>
      </c>
      <c r="M77" s="189"/>
      <c r="N77" s="341" t="s">
        <v>117</v>
      </c>
      <c r="O77" s="285"/>
      <c r="P77" s="280"/>
      <c r="Q77" s="280"/>
      <c r="R77" s="280"/>
      <c r="S77" s="268"/>
      <c r="T77" s="268"/>
      <c r="U77" s="287"/>
      <c r="V77" s="280"/>
      <c r="W77" s="287"/>
      <c r="X77" s="287"/>
      <c r="Y77" s="287"/>
      <c r="Z77" s="287"/>
      <c r="AA77" s="287"/>
      <c r="AB77" s="287"/>
      <c r="AC77" s="287"/>
      <c r="AD77" s="287"/>
      <c r="AE77" s="287"/>
      <c r="AF77" s="291"/>
    </row>
    <row r="78" spans="1:32" x14ac:dyDescent="0.25">
      <c r="A78" s="288"/>
      <c r="B78" s="209"/>
      <c r="C78" s="413"/>
      <c r="D78" s="413"/>
      <c r="E78" s="189"/>
      <c r="F78" s="266"/>
      <c r="G78" s="224"/>
      <c r="H78" s="266"/>
      <c r="I78" s="189"/>
      <c r="J78" s="213" t="str">
        <f t="shared" si="10"/>
        <v/>
      </c>
      <c r="K78" s="211"/>
      <c r="L78" s="212" t="str">
        <f t="shared" si="11"/>
        <v/>
      </c>
      <c r="M78" s="189"/>
      <c r="N78" s="342" t="s">
        <v>82</v>
      </c>
      <c r="O78" s="285"/>
      <c r="P78" s="280"/>
      <c r="Q78" s="280"/>
      <c r="R78" s="280"/>
      <c r="S78" s="268"/>
      <c r="T78" s="268"/>
      <c r="U78" s="287"/>
      <c r="V78" s="280"/>
      <c r="W78" s="287"/>
      <c r="X78" s="287"/>
      <c r="Y78" s="287"/>
      <c r="Z78" s="287"/>
      <c r="AA78" s="287"/>
      <c r="AB78" s="287"/>
      <c r="AC78" s="287"/>
      <c r="AD78" s="287"/>
      <c r="AE78" s="287"/>
      <c r="AF78" s="291"/>
    </row>
    <row r="79" spans="1:32" x14ac:dyDescent="0.25">
      <c r="A79" s="288"/>
      <c r="B79" s="209"/>
      <c r="C79" s="413"/>
      <c r="D79" s="413"/>
      <c r="E79" s="189"/>
      <c r="F79" s="266"/>
      <c r="G79" s="224"/>
      <c r="H79" s="266"/>
      <c r="I79" s="189"/>
      <c r="J79" s="213" t="str">
        <f t="shared" si="10"/>
        <v/>
      </c>
      <c r="K79" s="211"/>
      <c r="L79" s="212" t="str">
        <f t="shared" si="11"/>
        <v/>
      </c>
      <c r="M79" s="189"/>
      <c r="N79" s="343" t="s">
        <v>83</v>
      </c>
      <c r="O79" s="285"/>
      <c r="P79" s="280"/>
      <c r="Q79" s="280"/>
      <c r="R79" s="280"/>
      <c r="S79" s="268"/>
      <c r="T79" s="268"/>
      <c r="U79" s="287"/>
      <c r="V79" s="280"/>
      <c r="W79" s="287"/>
      <c r="X79" s="287"/>
      <c r="Y79" s="287"/>
      <c r="Z79" s="287"/>
      <c r="AA79" s="287"/>
      <c r="AB79" s="287"/>
      <c r="AC79" s="287"/>
      <c r="AD79" s="287"/>
      <c r="AE79" s="287"/>
      <c r="AF79" s="291"/>
    </row>
    <row r="80" spans="1:32" x14ac:dyDescent="0.25">
      <c r="A80" s="288"/>
      <c r="B80" s="209"/>
      <c r="C80" s="413"/>
      <c r="D80" s="413"/>
      <c r="E80" s="189"/>
      <c r="F80" s="266"/>
      <c r="G80" s="224"/>
      <c r="H80" s="266"/>
      <c r="I80" s="189"/>
      <c r="J80" s="213" t="str">
        <f t="shared" si="10"/>
        <v/>
      </c>
      <c r="K80" s="211"/>
      <c r="L80" s="212" t="str">
        <f t="shared" si="11"/>
        <v/>
      </c>
      <c r="M80" s="189"/>
      <c r="N80" s="189"/>
      <c r="O80" s="189"/>
      <c r="P80" s="280"/>
      <c r="Q80" s="280"/>
      <c r="R80" s="280"/>
      <c r="S80" s="268"/>
      <c r="T80" s="268"/>
      <c r="U80" s="287"/>
      <c r="V80" s="280"/>
      <c r="W80" s="287"/>
      <c r="X80" s="287"/>
      <c r="Y80" s="287"/>
      <c r="Z80" s="287"/>
      <c r="AA80" s="287"/>
      <c r="AB80" s="287"/>
      <c r="AC80" s="287"/>
      <c r="AD80" s="287"/>
      <c r="AE80" s="287"/>
      <c r="AF80" s="291"/>
    </row>
    <row r="81" spans="1:32" x14ac:dyDescent="0.25">
      <c r="A81" s="288"/>
      <c r="B81" s="209"/>
      <c r="C81" s="413"/>
      <c r="D81" s="413"/>
      <c r="E81" s="189"/>
      <c r="F81" s="267"/>
      <c r="G81" s="224"/>
      <c r="H81" s="267"/>
      <c r="I81" s="189"/>
      <c r="J81" s="210" t="str">
        <f t="shared" si="10"/>
        <v/>
      </c>
      <c r="K81" s="211"/>
      <c r="L81" s="212" t="str">
        <f t="shared" si="11"/>
        <v/>
      </c>
      <c r="M81" s="189"/>
      <c r="N81" s="189"/>
      <c r="O81" s="189"/>
      <c r="P81" s="280"/>
      <c r="Q81" s="280"/>
      <c r="R81" s="280"/>
      <c r="S81" s="268"/>
      <c r="T81" s="268"/>
      <c r="U81" s="287"/>
      <c r="V81" s="280"/>
      <c r="W81" s="287"/>
      <c r="X81" s="287"/>
      <c r="Y81" s="287"/>
      <c r="Z81" s="287"/>
      <c r="AA81" s="287"/>
      <c r="AB81" s="287"/>
      <c r="AC81" s="287"/>
      <c r="AD81" s="287"/>
      <c r="AE81" s="287"/>
      <c r="AF81" s="291"/>
    </row>
    <row r="82" spans="1:32" x14ac:dyDescent="0.25">
      <c r="A82" s="344"/>
      <c r="B82" s="215"/>
      <c r="C82" s="228"/>
      <c r="D82" s="238" t="s">
        <v>16</v>
      </c>
      <c r="E82" s="228"/>
      <c r="F82" s="240">
        <f>IF(SUM(F73:F81)=0,"",SUM(F73:F81))</f>
        <v>370000</v>
      </c>
      <c r="G82" s="228"/>
      <c r="H82" s="240">
        <f>IF(SUM(H73:H81)=0,"",SUM(H73:H81))</f>
        <v>950</v>
      </c>
      <c r="I82" s="216"/>
      <c r="J82" s="217">
        <f>IF(SUM(J73:J81)=0,"",SUM(J73:J81))</f>
        <v>185000</v>
      </c>
      <c r="K82" s="218"/>
      <c r="L82" s="219">
        <f>IF(SUM(L73:L81)=0,"",SUM(L73:L81))</f>
        <v>475</v>
      </c>
      <c r="M82" s="228"/>
      <c r="N82" s="228"/>
      <c r="O82" s="228"/>
      <c r="P82" s="409">
        <f>IF(F82="",0,F82)</f>
        <v>370000</v>
      </c>
      <c r="Q82" s="410"/>
      <c r="R82" s="330"/>
      <c r="S82" s="409">
        <f>IF(H82="",0,H82)</f>
        <v>950</v>
      </c>
      <c r="T82" s="410"/>
      <c r="U82" s="345"/>
      <c r="V82" s="346" t="s">
        <v>97</v>
      </c>
      <c r="W82" s="345"/>
      <c r="X82" s="345"/>
      <c r="Y82" s="345"/>
      <c r="Z82" s="345"/>
      <c r="AA82" s="345"/>
      <c r="AB82" s="345"/>
      <c r="AC82" s="345"/>
      <c r="AD82" s="345"/>
      <c r="AE82" s="345"/>
      <c r="AF82" s="347"/>
    </row>
    <row r="83" spans="1:32" x14ac:dyDescent="0.25">
      <c r="A83" s="288"/>
      <c r="B83" s="209"/>
      <c r="C83" s="189"/>
      <c r="D83" s="189"/>
      <c r="E83" s="189"/>
      <c r="F83" s="224"/>
      <c r="G83" s="224"/>
      <c r="H83" s="189"/>
      <c r="I83" s="189"/>
      <c r="J83" s="220"/>
      <c r="K83" s="221"/>
      <c r="L83" s="222"/>
      <c r="M83" s="189"/>
      <c r="N83" s="189"/>
      <c r="O83" s="189"/>
      <c r="P83" s="280"/>
      <c r="Q83" s="280"/>
      <c r="R83" s="280"/>
      <c r="S83" s="268"/>
      <c r="T83" s="268"/>
      <c r="U83" s="287"/>
      <c r="V83" s="346"/>
      <c r="W83" s="287"/>
      <c r="X83" s="287"/>
      <c r="Y83" s="287"/>
      <c r="Z83" s="287"/>
      <c r="AA83" s="287"/>
      <c r="AB83" s="287"/>
      <c r="AC83" s="287"/>
      <c r="AD83" s="287"/>
      <c r="AE83" s="287"/>
      <c r="AF83" s="291"/>
    </row>
    <row r="84" spans="1:32" ht="15.6" x14ac:dyDescent="0.25">
      <c r="A84" s="288"/>
      <c r="B84" s="204" t="s">
        <v>11</v>
      </c>
      <c r="C84" s="223" t="s">
        <v>25</v>
      </c>
      <c r="D84" s="189"/>
      <c r="E84" s="189"/>
      <c r="F84" s="224"/>
      <c r="G84" s="224"/>
      <c r="H84" s="189"/>
      <c r="I84" s="189"/>
      <c r="J84" s="225"/>
      <c r="K84" s="226"/>
      <c r="L84" s="227"/>
      <c r="M84" s="203"/>
      <c r="N84" s="203"/>
      <c r="O84" s="203"/>
      <c r="P84" s="280"/>
      <c r="Q84" s="280"/>
      <c r="R84" s="280"/>
      <c r="S84" s="268"/>
      <c r="T84" s="268"/>
      <c r="U84" s="287"/>
      <c r="V84" s="346"/>
      <c r="W84" s="287"/>
      <c r="X84" s="287"/>
      <c r="Y84" s="287"/>
      <c r="Z84" s="287"/>
      <c r="AA84" s="287"/>
      <c r="AB84" s="287"/>
      <c r="AC84" s="287"/>
      <c r="AD84" s="287"/>
      <c r="AE84" s="287"/>
      <c r="AF84" s="291"/>
    </row>
    <row r="85" spans="1:32" x14ac:dyDescent="0.25">
      <c r="A85" s="288"/>
      <c r="B85" s="189"/>
      <c r="C85" s="228" t="s">
        <v>94</v>
      </c>
      <c r="D85" s="189"/>
      <c r="E85" s="189"/>
      <c r="F85" s="224"/>
      <c r="G85" s="224"/>
      <c r="H85" s="189"/>
      <c r="I85" s="189"/>
      <c r="J85" s="220"/>
      <c r="K85" s="229"/>
      <c r="L85" s="222"/>
      <c r="M85" s="189"/>
      <c r="N85" s="189"/>
      <c r="O85" s="189"/>
      <c r="P85" s="280"/>
      <c r="Q85" s="280"/>
      <c r="R85" s="280"/>
      <c r="S85" s="268"/>
      <c r="T85" s="268"/>
      <c r="U85" s="287"/>
      <c r="V85" s="346"/>
      <c r="W85" s="287"/>
      <c r="X85" s="287"/>
      <c r="Y85" s="287"/>
      <c r="Z85" s="287"/>
      <c r="AA85" s="287"/>
      <c r="AB85" s="287"/>
      <c r="AC85" s="287"/>
      <c r="AD85" s="287"/>
      <c r="AE85" s="287"/>
      <c r="AF85" s="291"/>
    </row>
    <row r="86" spans="1:32" x14ac:dyDescent="0.25">
      <c r="A86" s="288"/>
      <c r="B86" s="215"/>
      <c r="C86" s="228" t="s">
        <v>26</v>
      </c>
      <c r="D86" s="189"/>
      <c r="E86" s="189"/>
      <c r="F86" s="230" t="s">
        <v>22</v>
      </c>
      <c r="G86" s="231"/>
      <c r="H86" s="205" t="s">
        <v>24</v>
      </c>
      <c r="I86" s="243"/>
      <c r="J86" s="232" t="s">
        <v>22</v>
      </c>
      <c r="K86" s="207"/>
      <c r="L86" s="233" t="s">
        <v>24</v>
      </c>
      <c r="M86" s="189"/>
      <c r="N86" s="189"/>
      <c r="O86" s="189"/>
      <c r="P86" s="280"/>
      <c r="Q86" s="280"/>
      <c r="R86" s="280"/>
      <c r="S86" s="268"/>
      <c r="T86" s="268"/>
      <c r="U86" s="287"/>
      <c r="V86" s="346"/>
      <c r="W86" s="287"/>
      <c r="X86" s="287"/>
      <c r="Y86" s="287"/>
      <c r="Z86" s="287"/>
      <c r="AA86" s="287"/>
      <c r="AB86" s="287"/>
      <c r="AC86" s="287"/>
      <c r="AD86" s="287"/>
      <c r="AE86" s="287"/>
      <c r="AF86" s="291"/>
    </row>
    <row r="87" spans="1:32" x14ac:dyDescent="0.25">
      <c r="A87" s="288"/>
      <c r="B87" s="215"/>
      <c r="C87" s="412" t="s">
        <v>133</v>
      </c>
      <c r="D87" s="412"/>
      <c r="E87" s="189"/>
      <c r="F87" s="265">
        <v>800000</v>
      </c>
      <c r="G87" s="224"/>
      <c r="H87" s="265">
        <v>20000</v>
      </c>
      <c r="I87" s="189"/>
      <c r="J87" s="234">
        <f>IF(F87="","",F87*$P$67/100)</f>
        <v>400000</v>
      </c>
      <c r="K87" s="211"/>
      <c r="L87" s="235">
        <f>IF(H87="","",H87*$P$67/100)</f>
        <v>10000</v>
      </c>
      <c r="M87" s="189"/>
      <c r="N87" s="189"/>
      <c r="O87" s="189"/>
      <c r="P87" s="409">
        <f>IF(F87="",0,F87)</f>
        <v>800000</v>
      </c>
      <c r="Q87" s="410"/>
      <c r="R87" s="330"/>
      <c r="S87" s="409">
        <f>IF(H87="",0,H87)</f>
        <v>20000</v>
      </c>
      <c r="T87" s="410"/>
      <c r="U87" s="287"/>
      <c r="V87" s="346" t="s">
        <v>97</v>
      </c>
      <c r="W87" s="287"/>
      <c r="X87" s="287"/>
      <c r="Y87" s="287"/>
      <c r="Z87" s="287"/>
      <c r="AA87" s="287"/>
      <c r="AB87" s="287"/>
      <c r="AC87" s="287"/>
      <c r="AD87" s="287"/>
      <c r="AE87" s="287"/>
      <c r="AF87" s="291"/>
    </row>
    <row r="88" spans="1:32" x14ac:dyDescent="0.25">
      <c r="A88" s="288"/>
      <c r="B88" s="236"/>
      <c r="C88" s="228"/>
      <c r="D88" s="189"/>
      <c r="E88" s="189"/>
      <c r="F88" s="224"/>
      <c r="G88" s="224"/>
      <c r="H88" s="189"/>
      <c r="I88" s="189"/>
      <c r="J88" s="220"/>
      <c r="K88" s="221"/>
      <c r="L88" s="212"/>
      <c r="M88" s="189"/>
      <c r="N88" s="189"/>
      <c r="O88" s="189"/>
      <c r="P88" s="280"/>
      <c r="Q88" s="280"/>
      <c r="R88" s="280"/>
      <c r="S88" s="268"/>
      <c r="T88" s="268"/>
      <c r="U88" s="287"/>
      <c r="V88" s="346"/>
      <c r="W88" s="287"/>
      <c r="X88" s="287"/>
      <c r="Y88" s="287"/>
      <c r="Z88" s="287"/>
      <c r="AA88" s="287"/>
      <c r="AB88" s="287"/>
      <c r="AC88" s="287"/>
      <c r="AD88" s="287"/>
      <c r="AE88" s="287"/>
      <c r="AF88" s="291"/>
    </row>
    <row r="89" spans="1:32" x14ac:dyDescent="0.25">
      <c r="A89" s="288"/>
      <c r="B89" s="196"/>
      <c r="C89" s="414" t="s">
        <v>37</v>
      </c>
      <c r="D89" s="414"/>
      <c r="E89" s="414"/>
      <c r="F89" s="414"/>
      <c r="G89" s="224"/>
      <c r="H89" s="237" t="s">
        <v>27</v>
      </c>
      <c r="I89" s="189"/>
      <c r="J89" s="220"/>
      <c r="K89" s="221"/>
      <c r="L89" s="222"/>
      <c r="M89" s="189"/>
      <c r="N89" s="189"/>
      <c r="O89" s="189"/>
      <c r="P89" s="280"/>
      <c r="Q89" s="280"/>
      <c r="R89" s="280"/>
      <c r="S89" s="268"/>
      <c r="T89" s="268"/>
      <c r="U89" s="287"/>
      <c r="V89" s="346"/>
      <c r="W89" s="287"/>
      <c r="X89" s="287"/>
      <c r="Y89" s="287"/>
      <c r="Z89" s="287"/>
      <c r="AA89" s="287"/>
      <c r="AB89" s="287"/>
      <c r="AC89" s="287"/>
      <c r="AD89" s="287"/>
      <c r="AE89" s="287"/>
      <c r="AF89" s="291"/>
    </row>
    <row r="90" spans="1:32" x14ac:dyDescent="0.25">
      <c r="A90" s="288"/>
      <c r="B90" s="196"/>
      <c r="C90" s="412" t="s">
        <v>108</v>
      </c>
      <c r="D90" s="412"/>
      <c r="E90" s="412"/>
      <c r="F90" s="412"/>
      <c r="G90" s="224"/>
      <c r="H90" s="265">
        <v>1500</v>
      </c>
      <c r="I90" s="224"/>
      <c r="J90" s="225"/>
      <c r="K90" s="211"/>
      <c r="L90" s="227"/>
      <c r="M90" s="189"/>
      <c r="N90" s="189"/>
      <c r="O90" s="189"/>
      <c r="P90" s="280"/>
      <c r="Q90" s="280"/>
      <c r="R90" s="280"/>
      <c r="S90" s="268"/>
      <c r="T90" s="268"/>
      <c r="U90" s="287"/>
      <c r="V90" s="346"/>
      <c r="W90" s="287"/>
      <c r="X90" s="287"/>
      <c r="Y90" s="287"/>
      <c r="Z90" s="287"/>
      <c r="AA90" s="287"/>
      <c r="AB90" s="287"/>
      <c r="AC90" s="287"/>
      <c r="AD90" s="287"/>
      <c r="AE90" s="287"/>
      <c r="AF90" s="291"/>
    </row>
    <row r="91" spans="1:32" x14ac:dyDescent="0.25">
      <c r="A91" s="288"/>
      <c r="B91" s="196"/>
      <c r="C91" s="413" t="s">
        <v>134</v>
      </c>
      <c r="D91" s="413"/>
      <c r="E91" s="413"/>
      <c r="F91" s="413"/>
      <c r="G91" s="224"/>
      <c r="H91" s="265">
        <v>800</v>
      </c>
      <c r="I91" s="224"/>
      <c r="J91" s="225"/>
      <c r="K91" s="211"/>
      <c r="L91" s="227"/>
      <c r="M91" s="189"/>
      <c r="N91" s="189"/>
      <c r="O91" s="189"/>
      <c r="P91" s="280"/>
      <c r="Q91" s="280"/>
      <c r="R91" s="280"/>
      <c r="S91" s="268"/>
      <c r="T91" s="268"/>
      <c r="U91" s="287"/>
      <c r="V91" s="346"/>
      <c r="W91" s="287"/>
      <c r="X91" s="287"/>
      <c r="Y91" s="287"/>
      <c r="Z91" s="287"/>
      <c r="AA91" s="287"/>
      <c r="AB91" s="287"/>
      <c r="AC91" s="287"/>
      <c r="AD91" s="287"/>
      <c r="AE91" s="287"/>
      <c r="AF91" s="291"/>
    </row>
    <row r="92" spans="1:32" x14ac:dyDescent="0.25">
      <c r="A92" s="288"/>
      <c r="B92" s="196"/>
      <c r="C92" s="413" t="s">
        <v>135</v>
      </c>
      <c r="D92" s="413"/>
      <c r="E92" s="413"/>
      <c r="F92" s="413"/>
      <c r="G92" s="224"/>
      <c r="H92" s="265">
        <v>6500</v>
      </c>
      <c r="I92" s="224"/>
      <c r="J92" s="225"/>
      <c r="K92" s="211"/>
      <c r="L92" s="227"/>
      <c r="M92" s="189"/>
      <c r="N92" s="189"/>
      <c r="O92" s="189"/>
      <c r="P92" s="280"/>
      <c r="Q92" s="280"/>
      <c r="R92" s="280"/>
      <c r="S92" s="268"/>
      <c r="T92" s="268"/>
      <c r="U92" s="287"/>
      <c r="V92" s="346"/>
      <c r="W92" s="287"/>
      <c r="X92" s="287"/>
      <c r="Y92" s="287"/>
      <c r="Z92" s="287"/>
      <c r="AA92" s="287"/>
      <c r="AB92" s="287"/>
      <c r="AC92" s="287"/>
      <c r="AD92" s="287"/>
      <c r="AE92" s="287"/>
      <c r="AF92" s="291"/>
    </row>
    <row r="93" spans="1:32" x14ac:dyDescent="0.25">
      <c r="A93" s="288"/>
      <c r="B93" s="196"/>
      <c r="C93" s="413"/>
      <c r="D93" s="413"/>
      <c r="E93" s="413"/>
      <c r="F93" s="413"/>
      <c r="G93" s="224"/>
      <c r="H93" s="265"/>
      <c r="I93" s="224"/>
      <c r="J93" s="225"/>
      <c r="K93" s="211"/>
      <c r="L93" s="227"/>
      <c r="M93" s="189"/>
      <c r="N93" s="189"/>
      <c r="O93" s="189"/>
      <c r="P93" s="280"/>
      <c r="Q93" s="280"/>
      <c r="R93" s="280"/>
      <c r="S93" s="268"/>
      <c r="T93" s="268"/>
      <c r="U93" s="287"/>
      <c r="V93" s="346"/>
      <c r="W93" s="287"/>
      <c r="X93" s="287"/>
      <c r="Y93" s="287"/>
      <c r="Z93" s="287"/>
      <c r="AA93" s="287"/>
      <c r="AB93" s="287"/>
      <c r="AC93" s="287"/>
      <c r="AD93" s="287"/>
      <c r="AE93" s="287"/>
      <c r="AF93" s="291"/>
    </row>
    <row r="94" spans="1:32" x14ac:dyDescent="0.25">
      <c r="A94" s="288"/>
      <c r="B94" s="196"/>
      <c r="C94" s="413"/>
      <c r="D94" s="413"/>
      <c r="E94" s="413"/>
      <c r="F94" s="413"/>
      <c r="G94" s="224"/>
      <c r="H94" s="265"/>
      <c r="I94" s="224"/>
      <c r="J94" s="225"/>
      <c r="K94" s="211"/>
      <c r="L94" s="227"/>
      <c r="M94" s="189"/>
      <c r="N94" s="189"/>
      <c r="O94" s="189"/>
      <c r="P94" s="280"/>
      <c r="Q94" s="280"/>
      <c r="R94" s="280"/>
      <c r="S94" s="268"/>
      <c r="T94" s="268"/>
      <c r="U94" s="287"/>
      <c r="V94" s="346"/>
      <c r="W94" s="287"/>
      <c r="X94" s="287"/>
      <c r="Y94" s="287"/>
      <c r="Z94" s="287"/>
      <c r="AA94" s="287"/>
      <c r="AB94" s="287"/>
      <c r="AC94" s="287"/>
      <c r="AD94" s="287"/>
      <c r="AE94" s="287"/>
      <c r="AF94" s="291"/>
    </row>
    <row r="95" spans="1:32" x14ac:dyDescent="0.25">
      <c r="A95" s="288"/>
      <c r="B95" s="196"/>
      <c r="C95" s="413"/>
      <c r="D95" s="413"/>
      <c r="E95" s="413"/>
      <c r="F95" s="413"/>
      <c r="G95" s="224"/>
      <c r="H95" s="265"/>
      <c r="I95" s="224"/>
      <c r="J95" s="225"/>
      <c r="K95" s="211"/>
      <c r="L95" s="227"/>
      <c r="M95" s="189"/>
      <c r="N95" s="189"/>
      <c r="O95" s="189"/>
      <c r="P95" s="280"/>
      <c r="Q95" s="280"/>
      <c r="R95" s="280"/>
      <c r="S95" s="268"/>
      <c r="T95" s="268"/>
      <c r="U95" s="287"/>
      <c r="V95" s="346"/>
      <c r="W95" s="287"/>
      <c r="X95" s="287"/>
      <c r="Y95" s="287"/>
      <c r="Z95" s="287"/>
      <c r="AA95" s="287"/>
      <c r="AB95" s="287"/>
      <c r="AC95" s="287"/>
      <c r="AD95" s="287"/>
      <c r="AE95" s="287"/>
      <c r="AF95" s="291"/>
    </row>
    <row r="96" spans="1:32" x14ac:dyDescent="0.25">
      <c r="A96" s="288"/>
      <c r="B96" s="196"/>
      <c r="C96" s="413"/>
      <c r="D96" s="413"/>
      <c r="E96" s="413"/>
      <c r="F96" s="413"/>
      <c r="G96" s="224"/>
      <c r="H96" s="265"/>
      <c r="I96" s="224"/>
      <c r="J96" s="225"/>
      <c r="K96" s="211"/>
      <c r="L96" s="227"/>
      <c r="M96" s="189"/>
      <c r="N96" s="189"/>
      <c r="O96" s="189"/>
      <c r="P96" s="280"/>
      <c r="Q96" s="280"/>
      <c r="R96" s="280"/>
      <c r="S96" s="268"/>
      <c r="T96" s="268"/>
      <c r="U96" s="287"/>
      <c r="V96" s="346"/>
      <c r="W96" s="287"/>
      <c r="X96" s="287"/>
      <c r="Y96" s="287"/>
      <c r="Z96" s="287"/>
      <c r="AA96" s="287"/>
      <c r="AB96" s="287"/>
      <c r="AC96" s="287"/>
      <c r="AD96" s="287"/>
      <c r="AE96" s="287"/>
      <c r="AF96" s="291"/>
    </row>
    <row r="97" spans="1:32" x14ac:dyDescent="0.25">
      <c r="A97" s="288"/>
      <c r="B97" s="196"/>
      <c r="C97" s="413"/>
      <c r="D97" s="413"/>
      <c r="E97" s="413"/>
      <c r="F97" s="413"/>
      <c r="G97" s="224"/>
      <c r="H97" s="265"/>
      <c r="I97" s="224"/>
      <c r="J97" s="225"/>
      <c r="K97" s="211"/>
      <c r="L97" s="227"/>
      <c r="M97" s="189"/>
      <c r="N97" s="189"/>
      <c r="O97" s="189"/>
      <c r="P97" s="280"/>
      <c r="Q97" s="280"/>
      <c r="R97" s="280"/>
      <c r="S97" s="268"/>
      <c r="T97" s="268"/>
      <c r="U97" s="287"/>
      <c r="V97" s="346"/>
      <c r="W97" s="287"/>
      <c r="X97" s="287"/>
      <c r="Y97" s="287"/>
      <c r="Z97" s="287"/>
      <c r="AA97" s="287"/>
      <c r="AB97" s="287"/>
      <c r="AC97" s="287"/>
      <c r="AD97" s="287"/>
      <c r="AE97" s="287"/>
      <c r="AF97" s="291"/>
    </row>
    <row r="98" spans="1:32" x14ac:dyDescent="0.25">
      <c r="A98" s="288"/>
      <c r="B98" s="196"/>
      <c r="C98" s="413"/>
      <c r="D98" s="413"/>
      <c r="E98" s="413"/>
      <c r="F98" s="413"/>
      <c r="G98" s="224"/>
      <c r="H98" s="267"/>
      <c r="I98" s="224"/>
      <c r="J98" s="225"/>
      <c r="K98" s="211"/>
      <c r="L98" s="233" t="s">
        <v>27</v>
      </c>
      <c r="M98" s="189"/>
      <c r="N98" s="189"/>
      <c r="O98" s="189"/>
      <c r="P98" s="280"/>
      <c r="Q98" s="280"/>
      <c r="R98" s="280"/>
      <c r="S98" s="268"/>
      <c r="T98" s="268"/>
      <c r="U98" s="287"/>
      <c r="V98" s="346"/>
      <c r="W98" s="287"/>
      <c r="X98" s="287"/>
      <c r="Y98" s="287"/>
      <c r="Z98" s="287"/>
      <c r="AA98" s="287"/>
      <c r="AB98" s="287"/>
      <c r="AC98" s="287"/>
      <c r="AD98" s="287"/>
      <c r="AE98" s="287"/>
      <c r="AF98" s="291"/>
    </row>
    <row r="99" spans="1:32" x14ac:dyDescent="0.25">
      <c r="A99" s="288"/>
      <c r="B99" s="196"/>
      <c r="C99" s="228"/>
      <c r="D99" s="238"/>
      <c r="E99" s="228"/>
      <c r="F99" s="239" t="s">
        <v>16</v>
      </c>
      <c r="G99" s="228"/>
      <c r="H99" s="240">
        <f>IF(SUM(H90:H98)=0,"",SUM(H90:H98))</f>
        <v>8800</v>
      </c>
      <c r="I99" s="224"/>
      <c r="J99" s="210"/>
      <c r="K99" s="211"/>
      <c r="L99" s="235">
        <f>IF(H99="","",IF(S99&lt;0.01,(S99*$P$67/100)*-1,S99*$P$67/100))</f>
        <v>4400</v>
      </c>
      <c r="M99" s="189"/>
      <c r="N99" s="189"/>
      <c r="O99" s="189"/>
      <c r="P99" s="280"/>
      <c r="Q99" s="280"/>
      <c r="R99" s="330"/>
      <c r="S99" s="409">
        <f>IF(H99="",0,IF(H99&gt;0.01,H99,H99*-1))</f>
        <v>8800</v>
      </c>
      <c r="T99" s="410"/>
      <c r="U99" s="287"/>
      <c r="V99" s="346" t="s">
        <v>98</v>
      </c>
      <c r="W99" s="287"/>
      <c r="X99" s="287"/>
      <c r="Y99" s="287"/>
      <c r="Z99" s="287"/>
      <c r="AA99" s="287"/>
      <c r="AB99" s="287"/>
      <c r="AC99" s="287"/>
      <c r="AD99" s="287"/>
      <c r="AE99" s="287"/>
      <c r="AF99" s="291"/>
    </row>
    <row r="100" spans="1:32" x14ac:dyDescent="0.25">
      <c r="A100" s="288"/>
      <c r="B100" s="196"/>
      <c r="C100" s="189"/>
      <c r="D100" s="189"/>
      <c r="E100" s="189"/>
      <c r="F100" s="189"/>
      <c r="G100" s="224"/>
      <c r="H100" s="224"/>
      <c r="I100" s="224"/>
      <c r="J100" s="210"/>
      <c r="K100" s="211"/>
      <c r="L100" s="212"/>
      <c r="M100" s="189"/>
      <c r="N100" s="189"/>
      <c r="O100" s="189"/>
      <c r="P100" s="280"/>
      <c r="Q100" s="280"/>
      <c r="R100" s="280"/>
      <c r="S100" s="268"/>
      <c r="T100" s="268"/>
      <c r="U100" s="287"/>
      <c r="V100" s="346"/>
      <c r="W100" s="287"/>
      <c r="X100" s="287"/>
      <c r="Y100" s="287"/>
      <c r="Z100" s="287"/>
      <c r="AA100" s="287"/>
      <c r="AB100" s="287"/>
      <c r="AC100" s="287"/>
      <c r="AD100" s="287"/>
      <c r="AE100" s="287"/>
      <c r="AF100" s="291"/>
    </row>
    <row r="101" spans="1:32" x14ac:dyDescent="0.25">
      <c r="A101" s="288"/>
      <c r="B101" s="196"/>
      <c r="C101" s="228" t="s">
        <v>95</v>
      </c>
      <c r="D101" s="189"/>
      <c r="E101" s="189"/>
      <c r="F101" s="224"/>
      <c r="G101" s="224"/>
      <c r="H101" s="189"/>
      <c r="I101" s="189"/>
      <c r="J101" s="220"/>
      <c r="K101" s="241"/>
      <c r="L101" s="222"/>
      <c r="M101" s="189"/>
      <c r="N101" s="340" t="s">
        <v>84</v>
      </c>
      <c r="O101" s="285"/>
      <c r="P101" s="280"/>
      <c r="Q101" s="280"/>
      <c r="R101" s="280"/>
      <c r="S101" s="268"/>
      <c r="T101" s="268"/>
      <c r="U101" s="287"/>
      <c r="V101" s="346"/>
      <c r="W101" s="287"/>
      <c r="X101" s="287"/>
      <c r="Y101" s="287"/>
      <c r="Z101" s="287"/>
      <c r="AA101" s="287"/>
      <c r="AB101" s="287"/>
      <c r="AC101" s="287"/>
      <c r="AD101" s="287"/>
      <c r="AE101" s="287"/>
      <c r="AF101" s="291"/>
    </row>
    <row r="102" spans="1:32" x14ac:dyDescent="0.25">
      <c r="A102" s="288"/>
      <c r="B102" s="196"/>
      <c r="C102" s="228" t="s">
        <v>26</v>
      </c>
      <c r="D102" s="189"/>
      <c r="E102" s="189"/>
      <c r="F102" s="230" t="s">
        <v>22</v>
      </c>
      <c r="G102" s="231"/>
      <c r="H102" s="205" t="s">
        <v>24</v>
      </c>
      <c r="I102" s="243"/>
      <c r="J102" s="232" t="s">
        <v>22</v>
      </c>
      <c r="K102" s="207"/>
      <c r="L102" s="233" t="s">
        <v>24</v>
      </c>
      <c r="M102" s="189"/>
      <c r="N102" s="341" t="s">
        <v>118</v>
      </c>
      <c r="O102" s="285"/>
      <c r="P102" s="280"/>
      <c r="Q102" s="280"/>
      <c r="R102" s="280"/>
      <c r="S102" s="268"/>
      <c r="T102" s="268"/>
      <c r="U102" s="287"/>
      <c r="V102" s="346"/>
      <c r="W102" s="287"/>
      <c r="X102" s="287"/>
      <c r="Y102" s="287"/>
      <c r="Z102" s="287"/>
      <c r="AA102" s="287"/>
      <c r="AB102" s="287"/>
      <c r="AC102" s="287"/>
      <c r="AD102" s="287"/>
      <c r="AE102" s="287"/>
      <c r="AF102" s="291"/>
    </row>
    <row r="103" spans="1:32" x14ac:dyDescent="0.25">
      <c r="A103" s="288"/>
      <c r="B103" s="196"/>
      <c r="C103" s="412" t="s">
        <v>136</v>
      </c>
      <c r="D103" s="412"/>
      <c r="E103" s="189"/>
      <c r="F103" s="265">
        <v>380000</v>
      </c>
      <c r="G103" s="224"/>
      <c r="H103" s="265">
        <v>6000</v>
      </c>
      <c r="I103" s="189"/>
      <c r="J103" s="234">
        <f>IF(F103="","",F103*$P$67/100)</f>
        <v>190000</v>
      </c>
      <c r="K103" s="211"/>
      <c r="L103" s="235">
        <f>IF(H103="","",H103*$P$67/100)</f>
        <v>3000</v>
      </c>
      <c r="M103" s="189"/>
      <c r="N103" s="343" t="s">
        <v>85</v>
      </c>
      <c r="O103" s="285"/>
      <c r="P103" s="409">
        <f>IF(F103="",0,F103)</f>
        <v>380000</v>
      </c>
      <c r="Q103" s="410"/>
      <c r="R103" s="330"/>
      <c r="S103" s="409">
        <f>IF(H103="",0,H103)</f>
        <v>6000</v>
      </c>
      <c r="T103" s="410"/>
      <c r="U103" s="287"/>
      <c r="V103" s="346" t="s">
        <v>97</v>
      </c>
      <c r="W103" s="287"/>
      <c r="X103" s="287"/>
      <c r="Y103" s="287"/>
      <c r="Z103" s="287"/>
      <c r="AA103" s="287"/>
      <c r="AB103" s="287"/>
      <c r="AC103" s="287"/>
      <c r="AD103" s="287"/>
      <c r="AE103" s="287"/>
      <c r="AF103" s="291"/>
    </row>
    <row r="104" spans="1:32" x14ac:dyDescent="0.25">
      <c r="A104" s="288"/>
      <c r="B104" s="196"/>
      <c r="C104" s="228"/>
      <c r="D104" s="189"/>
      <c r="E104" s="189"/>
      <c r="F104" s="224"/>
      <c r="G104" s="224"/>
      <c r="H104" s="189"/>
      <c r="I104" s="189"/>
      <c r="J104" s="220"/>
      <c r="K104" s="221"/>
      <c r="L104" s="212"/>
      <c r="M104" s="189"/>
      <c r="N104" s="343" t="s">
        <v>86</v>
      </c>
      <c r="O104" s="285"/>
      <c r="P104" s="280"/>
      <c r="Q104" s="280"/>
      <c r="R104" s="280"/>
      <c r="S104" s="268"/>
      <c r="T104" s="268"/>
      <c r="U104" s="287"/>
      <c r="V104" s="346"/>
      <c r="W104" s="287"/>
      <c r="X104" s="287"/>
      <c r="Y104" s="287"/>
      <c r="Z104" s="287"/>
      <c r="AA104" s="287"/>
      <c r="AB104" s="287"/>
      <c r="AC104" s="287"/>
      <c r="AD104" s="287"/>
      <c r="AE104" s="287"/>
      <c r="AF104" s="291"/>
    </row>
    <row r="105" spans="1:32" x14ac:dyDescent="0.25">
      <c r="A105" s="288"/>
      <c r="B105" s="196"/>
      <c r="C105" s="414" t="s">
        <v>37</v>
      </c>
      <c r="D105" s="414"/>
      <c r="E105" s="414"/>
      <c r="F105" s="414"/>
      <c r="G105" s="224"/>
      <c r="H105" s="205" t="s">
        <v>27</v>
      </c>
      <c r="I105" s="189"/>
      <c r="J105" s="220"/>
      <c r="K105" s="221"/>
      <c r="L105" s="222"/>
      <c r="M105" s="189"/>
      <c r="N105" s="189"/>
      <c r="O105" s="189"/>
      <c r="P105" s="280"/>
      <c r="Q105" s="280"/>
      <c r="R105" s="280"/>
      <c r="S105" s="268"/>
      <c r="T105" s="268"/>
      <c r="U105" s="287"/>
      <c r="V105" s="346"/>
      <c r="W105" s="287"/>
      <c r="X105" s="287"/>
      <c r="Y105" s="287"/>
      <c r="Z105" s="287"/>
      <c r="AA105" s="287"/>
      <c r="AB105" s="287"/>
      <c r="AC105" s="287"/>
      <c r="AD105" s="287"/>
      <c r="AE105" s="287"/>
      <c r="AF105" s="291"/>
    </row>
    <row r="106" spans="1:32" x14ac:dyDescent="0.25">
      <c r="A106" s="288"/>
      <c r="B106" s="196"/>
      <c r="C106" s="412" t="s">
        <v>109</v>
      </c>
      <c r="D106" s="412"/>
      <c r="E106" s="412"/>
      <c r="F106" s="412"/>
      <c r="G106" s="224"/>
      <c r="H106" s="265">
        <v>1200</v>
      </c>
      <c r="I106" s="224"/>
      <c r="J106" s="225"/>
      <c r="K106" s="211"/>
      <c r="L106" s="227"/>
      <c r="M106" s="189"/>
      <c r="N106" s="189"/>
      <c r="O106" s="189"/>
      <c r="P106" s="280"/>
      <c r="Q106" s="280"/>
      <c r="R106" s="280"/>
      <c r="S106" s="268"/>
      <c r="T106" s="268"/>
      <c r="U106" s="287"/>
      <c r="V106" s="346"/>
      <c r="W106" s="287"/>
      <c r="X106" s="287"/>
      <c r="Y106" s="287"/>
      <c r="Z106" s="287"/>
      <c r="AA106" s="287"/>
      <c r="AB106" s="287"/>
      <c r="AC106" s="287"/>
      <c r="AD106" s="287"/>
      <c r="AE106" s="287"/>
      <c r="AF106" s="291"/>
    </row>
    <row r="107" spans="1:32" x14ac:dyDescent="0.25">
      <c r="A107" s="288"/>
      <c r="B107" s="196"/>
      <c r="C107" s="413"/>
      <c r="D107" s="413"/>
      <c r="E107" s="413"/>
      <c r="F107" s="413"/>
      <c r="G107" s="224"/>
      <c r="H107" s="267"/>
      <c r="I107" s="224"/>
      <c r="J107" s="225"/>
      <c r="K107" s="211"/>
      <c r="L107" s="233" t="s">
        <v>27</v>
      </c>
      <c r="M107" s="189"/>
      <c r="N107" s="189"/>
      <c r="O107" s="189"/>
      <c r="P107" s="280"/>
      <c r="Q107" s="280"/>
      <c r="R107" s="280"/>
      <c r="S107" s="268"/>
      <c r="T107" s="268"/>
      <c r="U107" s="287"/>
      <c r="V107" s="346"/>
      <c r="W107" s="287"/>
      <c r="X107" s="287"/>
      <c r="Y107" s="287"/>
      <c r="Z107" s="287"/>
      <c r="AA107" s="287"/>
      <c r="AB107" s="287"/>
      <c r="AC107" s="287"/>
      <c r="AD107" s="287"/>
      <c r="AE107" s="287"/>
      <c r="AF107" s="291"/>
    </row>
    <row r="108" spans="1:32" x14ac:dyDescent="0.25">
      <c r="A108" s="288"/>
      <c r="B108" s="196"/>
      <c r="C108" s="228"/>
      <c r="D108" s="238"/>
      <c r="E108" s="228"/>
      <c r="F108" s="239" t="s">
        <v>16</v>
      </c>
      <c r="G108" s="228"/>
      <c r="H108" s="240">
        <f>IF(SUM(H106:H107)=0,"",SUM(H106:H107))</f>
        <v>1200</v>
      </c>
      <c r="I108" s="224"/>
      <c r="J108" s="210"/>
      <c r="K108" s="211"/>
      <c r="L108" s="235">
        <f>IF(H108="","",IF(S108&lt;0.01,(S108*$P$67/100)*-1,S108*$P$67/100))</f>
        <v>600</v>
      </c>
      <c r="M108" s="189"/>
      <c r="N108" s="189"/>
      <c r="O108" s="189"/>
      <c r="P108" s="280"/>
      <c r="Q108" s="280"/>
      <c r="R108" s="280"/>
      <c r="S108" s="409">
        <f>IF(H108="",0,IF(H108&gt;0.01,H108,H108*-1))</f>
        <v>1200</v>
      </c>
      <c r="T108" s="410"/>
      <c r="U108" s="287"/>
      <c r="V108" s="346" t="s">
        <v>98</v>
      </c>
      <c r="W108" s="287"/>
      <c r="X108" s="287"/>
      <c r="Y108" s="287"/>
      <c r="Z108" s="287"/>
      <c r="AA108" s="287"/>
      <c r="AB108" s="287"/>
      <c r="AC108" s="287"/>
      <c r="AD108" s="287"/>
      <c r="AE108" s="287"/>
      <c r="AF108" s="291"/>
    </row>
    <row r="109" spans="1:32" x14ac:dyDescent="0.25">
      <c r="A109" s="288"/>
      <c r="B109" s="196"/>
      <c r="C109" s="228"/>
      <c r="D109" s="238"/>
      <c r="E109" s="228"/>
      <c r="F109" s="216"/>
      <c r="G109" s="228"/>
      <c r="H109" s="216"/>
      <c r="I109" s="224"/>
      <c r="J109" s="210"/>
      <c r="K109" s="211"/>
      <c r="L109" s="212"/>
      <c r="M109" s="189"/>
      <c r="N109" s="189"/>
      <c r="O109" s="189"/>
      <c r="P109" s="280"/>
      <c r="Q109" s="280"/>
      <c r="R109" s="280"/>
      <c r="S109" s="268"/>
      <c r="T109" s="268"/>
      <c r="U109" s="287"/>
      <c r="V109" s="346"/>
      <c r="W109" s="287"/>
      <c r="X109" s="287"/>
      <c r="Y109" s="287"/>
      <c r="Z109" s="287"/>
      <c r="AA109" s="287"/>
      <c r="AB109" s="287"/>
      <c r="AC109" s="287"/>
      <c r="AD109" s="287"/>
      <c r="AE109" s="287"/>
      <c r="AF109" s="291"/>
    </row>
    <row r="110" spans="1:32" x14ac:dyDescent="0.25">
      <c r="A110" s="288"/>
      <c r="B110" s="196"/>
      <c r="C110" s="228" t="s">
        <v>96</v>
      </c>
      <c r="D110" s="189"/>
      <c r="E110" s="189"/>
      <c r="F110" s="224"/>
      <c r="G110" s="224"/>
      <c r="H110" s="189"/>
      <c r="I110" s="189"/>
      <c r="J110" s="220"/>
      <c r="K110" s="241"/>
      <c r="L110" s="222"/>
      <c r="M110" s="189"/>
      <c r="N110" s="189"/>
      <c r="O110" s="189"/>
      <c r="P110" s="280"/>
      <c r="Q110" s="280"/>
      <c r="R110" s="280"/>
      <c r="S110" s="268"/>
      <c r="T110" s="268"/>
      <c r="U110" s="287"/>
      <c r="V110" s="346"/>
      <c r="W110" s="287"/>
      <c r="X110" s="287"/>
      <c r="Y110" s="287"/>
      <c r="Z110" s="287"/>
      <c r="AA110" s="287"/>
      <c r="AB110" s="287"/>
      <c r="AC110" s="287"/>
      <c r="AD110" s="287"/>
      <c r="AE110" s="287"/>
      <c r="AF110" s="291"/>
    </row>
    <row r="111" spans="1:32" x14ac:dyDescent="0.25">
      <c r="A111" s="288"/>
      <c r="B111" s="196"/>
      <c r="C111" s="228" t="s">
        <v>26</v>
      </c>
      <c r="D111" s="189"/>
      <c r="E111" s="189"/>
      <c r="F111" s="230" t="s">
        <v>22</v>
      </c>
      <c r="G111" s="231"/>
      <c r="H111" s="205" t="s">
        <v>24</v>
      </c>
      <c r="I111" s="243"/>
      <c r="J111" s="232" t="s">
        <v>22</v>
      </c>
      <c r="K111" s="207"/>
      <c r="L111" s="233" t="s">
        <v>24</v>
      </c>
      <c r="M111" s="189"/>
      <c r="N111" s="189"/>
      <c r="O111" s="189"/>
      <c r="P111" s="280"/>
      <c r="Q111" s="280"/>
      <c r="R111" s="280"/>
      <c r="S111" s="268"/>
      <c r="T111" s="268"/>
      <c r="U111" s="287"/>
      <c r="V111" s="346"/>
      <c r="W111" s="287"/>
      <c r="X111" s="287"/>
      <c r="Y111" s="287"/>
      <c r="Z111" s="287"/>
      <c r="AA111" s="287"/>
      <c r="AB111" s="287"/>
      <c r="AC111" s="287"/>
      <c r="AD111" s="287"/>
      <c r="AE111" s="287"/>
      <c r="AF111" s="291"/>
    </row>
    <row r="112" spans="1:32" x14ac:dyDescent="0.25">
      <c r="A112" s="288"/>
      <c r="B112" s="196"/>
      <c r="C112" s="412" t="s">
        <v>137</v>
      </c>
      <c r="D112" s="412"/>
      <c r="E112" s="189"/>
      <c r="F112" s="265">
        <v>2000000</v>
      </c>
      <c r="G112" s="224"/>
      <c r="H112" s="265">
        <v>180000</v>
      </c>
      <c r="I112" s="189"/>
      <c r="J112" s="234">
        <f>IF(F112="","",F112*$P$67/100)</f>
        <v>1000000</v>
      </c>
      <c r="K112" s="211"/>
      <c r="L112" s="235">
        <f>IF(H112="","",H112*$P$67/100)</f>
        <v>90000</v>
      </c>
      <c r="M112" s="189"/>
      <c r="N112" s="189"/>
      <c r="O112" s="189"/>
      <c r="P112" s="409">
        <f>IF(F112="",0,F112)</f>
        <v>2000000</v>
      </c>
      <c r="Q112" s="410"/>
      <c r="R112" s="330"/>
      <c r="S112" s="409">
        <f>IF(H112="",0,H112)</f>
        <v>180000</v>
      </c>
      <c r="T112" s="410"/>
      <c r="U112" s="287"/>
      <c r="V112" s="346" t="s">
        <v>97</v>
      </c>
      <c r="W112" s="287"/>
      <c r="X112" s="287"/>
      <c r="Y112" s="287"/>
      <c r="Z112" s="287"/>
      <c r="AA112" s="287"/>
      <c r="AB112" s="287"/>
      <c r="AC112" s="287"/>
      <c r="AD112" s="287"/>
      <c r="AE112" s="287"/>
      <c r="AF112" s="291"/>
    </row>
    <row r="113" spans="1:32" x14ac:dyDescent="0.25">
      <c r="A113" s="288"/>
      <c r="B113" s="196"/>
      <c r="C113" s="228"/>
      <c r="D113" s="189"/>
      <c r="E113" s="189"/>
      <c r="F113" s="224"/>
      <c r="G113" s="224"/>
      <c r="H113" s="189"/>
      <c r="I113" s="189"/>
      <c r="J113" s="220"/>
      <c r="K113" s="221"/>
      <c r="L113" s="212"/>
      <c r="M113" s="189"/>
      <c r="N113" s="189"/>
      <c r="O113" s="189"/>
      <c r="P113" s="280"/>
      <c r="Q113" s="280"/>
      <c r="R113" s="280"/>
      <c r="S113" s="268"/>
      <c r="T113" s="268"/>
      <c r="U113" s="287"/>
      <c r="V113" s="346"/>
      <c r="W113" s="287"/>
      <c r="X113" s="287"/>
      <c r="Y113" s="287"/>
      <c r="Z113" s="287"/>
      <c r="AA113" s="287"/>
      <c r="AB113" s="287"/>
      <c r="AC113" s="287"/>
      <c r="AD113" s="287"/>
      <c r="AE113" s="287"/>
      <c r="AF113" s="291"/>
    </row>
    <row r="114" spans="1:32" x14ac:dyDescent="0.25">
      <c r="A114" s="288"/>
      <c r="B114" s="196"/>
      <c r="C114" s="414" t="s">
        <v>37</v>
      </c>
      <c r="D114" s="414"/>
      <c r="E114" s="414"/>
      <c r="F114" s="414"/>
      <c r="G114" s="224"/>
      <c r="H114" s="205" t="s">
        <v>27</v>
      </c>
      <c r="I114" s="189"/>
      <c r="J114" s="220"/>
      <c r="K114" s="221"/>
      <c r="L114" s="222"/>
      <c r="M114" s="189"/>
      <c r="N114" s="189"/>
      <c r="O114" s="189"/>
      <c r="P114" s="280"/>
      <c r="Q114" s="280"/>
      <c r="R114" s="280"/>
      <c r="S114" s="268"/>
      <c r="T114" s="268"/>
      <c r="U114" s="287"/>
      <c r="V114" s="346"/>
      <c r="W114" s="287"/>
      <c r="X114" s="287"/>
      <c r="Y114" s="287"/>
      <c r="Z114" s="287"/>
      <c r="AA114" s="287"/>
      <c r="AB114" s="287"/>
      <c r="AC114" s="287"/>
      <c r="AD114" s="287"/>
      <c r="AE114" s="287"/>
      <c r="AF114" s="291"/>
    </row>
    <row r="115" spans="1:32" x14ac:dyDescent="0.25">
      <c r="A115" s="288"/>
      <c r="B115" s="196"/>
      <c r="C115" s="412" t="s">
        <v>113</v>
      </c>
      <c r="D115" s="412"/>
      <c r="E115" s="412"/>
      <c r="F115" s="412"/>
      <c r="G115" s="224"/>
      <c r="H115" s="265">
        <v>42000</v>
      </c>
      <c r="I115" s="224"/>
      <c r="J115" s="225"/>
      <c r="K115" s="211"/>
      <c r="L115" s="227"/>
      <c r="M115" s="189"/>
      <c r="N115" s="189"/>
      <c r="O115" s="189"/>
      <c r="P115" s="280"/>
      <c r="Q115" s="280"/>
      <c r="R115" s="280"/>
      <c r="S115" s="268"/>
      <c r="T115" s="268"/>
      <c r="U115" s="287"/>
      <c r="V115" s="346"/>
      <c r="W115" s="287"/>
      <c r="X115" s="287"/>
      <c r="Y115" s="287"/>
      <c r="Z115" s="287"/>
      <c r="AA115" s="287"/>
      <c r="AB115" s="287"/>
      <c r="AC115" s="287"/>
      <c r="AD115" s="287"/>
      <c r="AE115" s="287"/>
      <c r="AF115" s="291"/>
    </row>
    <row r="116" spans="1:32" x14ac:dyDescent="0.25">
      <c r="A116" s="288"/>
      <c r="B116" s="196"/>
      <c r="C116" s="413"/>
      <c r="D116" s="413"/>
      <c r="E116" s="413"/>
      <c r="F116" s="413"/>
      <c r="G116" s="224"/>
      <c r="H116" s="267"/>
      <c r="I116" s="224"/>
      <c r="J116" s="225"/>
      <c r="K116" s="211"/>
      <c r="L116" s="233" t="s">
        <v>27</v>
      </c>
      <c r="M116" s="189"/>
      <c r="N116" s="189"/>
      <c r="O116" s="189"/>
      <c r="P116" s="280"/>
      <c r="Q116" s="280"/>
      <c r="R116" s="280"/>
      <c r="S116" s="268"/>
      <c r="T116" s="268"/>
      <c r="U116" s="287"/>
      <c r="V116" s="346"/>
      <c r="W116" s="287"/>
      <c r="X116" s="287"/>
      <c r="Y116" s="287"/>
      <c r="Z116" s="287"/>
      <c r="AA116" s="287"/>
      <c r="AB116" s="287"/>
      <c r="AC116" s="287"/>
      <c r="AD116" s="287"/>
      <c r="AE116" s="287"/>
      <c r="AF116" s="291"/>
    </row>
    <row r="117" spans="1:32" x14ac:dyDescent="0.25">
      <c r="A117" s="288"/>
      <c r="B117" s="196"/>
      <c r="C117" s="228"/>
      <c r="D117" s="238"/>
      <c r="E117" s="228"/>
      <c r="F117" s="239" t="s">
        <v>16</v>
      </c>
      <c r="G117" s="228"/>
      <c r="H117" s="240">
        <f>IF(SUM(H115:H116)=0,"",SUM(H115:H116))</f>
        <v>42000</v>
      </c>
      <c r="I117" s="224"/>
      <c r="J117" s="210"/>
      <c r="K117" s="211"/>
      <c r="L117" s="235">
        <f>IF(H117="","",IF(S117&lt;0.01,(S117*$P$67/100)*-1,S117*$P$67/100))</f>
        <v>21000</v>
      </c>
      <c r="M117" s="189"/>
      <c r="N117" s="189"/>
      <c r="O117" s="189"/>
      <c r="P117" s="280"/>
      <c r="Q117" s="280"/>
      <c r="R117" s="280"/>
      <c r="S117" s="409">
        <f>IF(H117="",0,IF(H117&gt;0.01,H117,H117*-1))</f>
        <v>42000</v>
      </c>
      <c r="T117" s="410"/>
      <c r="U117" s="287"/>
      <c r="V117" s="346" t="s">
        <v>98</v>
      </c>
      <c r="W117" s="287"/>
      <c r="X117" s="287"/>
      <c r="Y117" s="287"/>
      <c r="Z117" s="287"/>
      <c r="AA117" s="287"/>
      <c r="AB117" s="287"/>
      <c r="AC117" s="287"/>
      <c r="AD117" s="287"/>
      <c r="AE117" s="287"/>
      <c r="AF117" s="291"/>
    </row>
    <row r="118" spans="1:32" x14ac:dyDescent="0.25">
      <c r="A118" s="288"/>
      <c r="B118" s="196"/>
      <c r="C118" s="228"/>
      <c r="D118" s="242"/>
      <c r="E118" s="228"/>
      <c r="F118" s="216"/>
      <c r="G118" s="228"/>
      <c r="H118" s="216"/>
      <c r="I118" s="224"/>
      <c r="J118" s="210"/>
      <c r="K118" s="211"/>
      <c r="L118" s="212"/>
      <c r="M118" s="189"/>
      <c r="N118" s="189"/>
      <c r="O118" s="189"/>
      <c r="P118" s="280"/>
      <c r="Q118" s="280"/>
      <c r="R118" s="280"/>
      <c r="S118" s="268"/>
      <c r="T118" s="268"/>
      <c r="U118" s="287"/>
      <c r="V118" s="346"/>
      <c r="W118" s="287"/>
      <c r="X118" s="287"/>
      <c r="Y118" s="287"/>
      <c r="Z118" s="287"/>
      <c r="AA118" s="287"/>
      <c r="AB118" s="287"/>
      <c r="AC118" s="287"/>
      <c r="AD118" s="287"/>
      <c r="AE118" s="287"/>
      <c r="AF118" s="291"/>
    </row>
    <row r="119" spans="1:32" ht="15.6" x14ac:dyDescent="0.25">
      <c r="A119" s="288"/>
      <c r="B119" s="204" t="s">
        <v>12</v>
      </c>
      <c r="C119" s="223" t="s">
        <v>58</v>
      </c>
      <c r="D119" s="189"/>
      <c r="E119" s="189"/>
      <c r="F119" s="205" t="s">
        <v>39</v>
      </c>
      <c r="G119" s="243"/>
      <c r="H119" s="205" t="s">
        <v>59</v>
      </c>
      <c r="I119" s="244"/>
      <c r="J119" s="206" t="s">
        <v>39</v>
      </c>
      <c r="K119" s="245"/>
      <c r="L119" s="208" t="s">
        <v>59</v>
      </c>
      <c r="M119" s="189"/>
      <c r="N119" s="189"/>
      <c r="O119" s="189"/>
      <c r="P119" s="280"/>
      <c r="Q119" s="280"/>
      <c r="R119" s="280"/>
      <c r="S119" s="268"/>
      <c r="T119" s="268"/>
      <c r="U119" s="287"/>
      <c r="V119" s="346"/>
      <c r="W119" s="287"/>
      <c r="X119" s="287"/>
      <c r="Y119" s="287"/>
      <c r="Z119" s="287"/>
      <c r="AA119" s="287"/>
      <c r="AB119" s="287"/>
      <c r="AC119" s="287"/>
      <c r="AD119" s="287"/>
      <c r="AE119" s="287"/>
      <c r="AF119" s="291"/>
    </row>
    <row r="120" spans="1:32" x14ac:dyDescent="0.25">
      <c r="A120" s="288"/>
      <c r="B120" s="236"/>
      <c r="C120" s="412" t="s">
        <v>138</v>
      </c>
      <c r="D120" s="412"/>
      <c r="E120" s="189"/>
      <c r="F120" s="265">
        <v>500000</v>
      </c>
      <c r="G120" s="224"/>
      <c r="H120" s="265">
        <v>8000</v>
      </c>
      <c r="I120" s="224"/>
      <c r="J120" s="246">
        <f>IF(F120="","",IF(F120&lt;0.01,(F120*$P$67/100)*-1,F120*$P$67/100))</f>
        <v>250000</v>
      </c>
      <c r="K120" s="211"/>
      <c r="L120" s="214">
        <f>IF(H120="","",IF(H120&lt;0.01,(H120*$P$67/100)*-1,H120*$P$67/100))</f>
        <v>4000</v>
      </c>
      <c r="M120" s="189"/>
      <c r="N120" s="189"/>
      <c r="O120" s="189"/>
      <c r="P120" s="280"/>
      <c r="Q120" s="280"/>
      <c r="R120" s="280"/>
      <c r="S120" s="268"/>
      <c r="T120" s="268"/>
      <c r="U120" s="287"/>
      <c r="V120" s="346"/>
      <c r="W120" s="287"/>
      <c r="X120" s="287"/>
      <c r="Y120" s="287"/>
      <c r="Z120" s="287"/>
      <c r="AA120" s="287"/>
      <c r="AB120" s="287"/>
      <c r="AC120" s="287"/>
      <c r="AD120" s="287"/>
      <c r="AE120" s="287"/>
      <c r="AF120" s="291"/>
    </row>
    <row r="121" spans="1:32" x14ac:dyDescent="0.25">
      <c r="A121" s="288"/>
      <c r="B121" s="236"/>
      <c r="C121" s="413" t="s">
        <v>139</v>
      </c>
      <c r="D121" s="413"/>
      <c r="E121" s="189"/>
      <c r="F121" s="266">
        <v>1500000</v>
      </c>
      <c r="G121" s="224"/>
      <c r="H121" s="266">
        <v>25000</v>
      </c>
      <c r="I121" s="224"/>
      <c r="J121" s="402">
        <f t="shared" ref="J121:J125" si="12">IF(F121="","",IF(F121&lt;0.01,(F121*$P$67/100)*-1,F121*$P$67/100))</f>
        <v>750000</v>
      </c>
      <c r="K121" s="211"/>
      <c r="L121" s="214">
        <f t="shared" ref="L121:L125" si="13">IF(H121="","",IF(H121&lt;0.01,(H121*$P$67/100)*-1,H121*$P$67/100))</f>
        <v>12500</v>
      </c>
      <c r="M121" s="189"/>
      <c r="N121" s="341" t="s">
        <v>87</v>
      </c>
      <c r="O121" s="285"/>
      <c r="P121" s="280"/>
      <c r="Q121" s="280"/>
      <c r="R121" s="280"/>
      <c r="S121" s="268"/>
      <c r="T121" s="268"/>
      <c r="U121" s="287"/>
      <c r="V121" s="346"/>
      <c r="W121" s="287"/>
      <c r="X121" s="287"/>
      <c r="Y121" s="287"/>
      <c r="Z121" s="287"/>
      <c r="AA121" s="287"/>
      <c r="AB121" s="287"/>
      <c r="AC121" s="287"/>
      <c r="AD121" s="287"/>
      <c r="AE121" s="287"/>
      <c r="AF121" s="291"/>
    </row>
    <row r="122" spans="1:32" x14ac:dyDescent="0.25">
      <c r="A122" s="288"/>
      <c r="B122" s="236"/>
      <c r="C122" s="413"/>
      <c r="D122" s="413"/>
      <c r="E122" s="189"/>
      <c r="F122" s="266"/>
      <c r="G122" s="224"/>
      <c r="H122" s="266"/>
      <c r="I122" s="224"/>
      <c r="J122" s="213" t="str">
        <f t="shared" si="12"/>
        <v/>
      </c>
      <c r="K122" s="211"/>
      <c r="L122" s="214" t="str">
        <f t="shared" si="13"/>
        <v/>
      </c>
      <c r="M122" s="189"/>
      <c r="N122" s="341" t="s">
        <v>119</v>
      </c>
      <c r="O122" s="285"/>
      <c r="P122" s="280"/>
      <c r="Q122" s="280"/>
      <c r="R122" s="280"/>
      <c r="S122" s="268"/>
      <c r="T122" s="268"/>
      <c r="U122" s="287"/>
      <c r="V122" s="346"/>
      <c r="W122" s="287"/>
      <c r="X122" s="287"/>
      <c r="Y122" s="287"/>
      <c r="Z122" s="287"/>
      <c r="AA122" s="287"/>
      <c r="AB122" s="287"/>
      <c r="AC122" s="287"/>
      <c r="AD122" s="287"/>
      <c r="AE122" s="287"/>
      <c r="AF122" s="291"/>
    </row>
    <row r="123" spans="1:32" x14ac:dyDescent="0.25">
      <c r="A123" s="288"/>
      <c r="B123" s="236"/>
      <c r="C123" s="413"/>
      <c r="D123" s="413"/>
      <c r="E123" s="189"/>
      <c r="F123" s="266"/>
      <c r="G123" s="224"/>
      <c r="H123" s="266"/>
      <c r="I123" s="224"/>
      <c r="J123" s="213" t="str">
        <f t="shared" si="12"/>
        <v/>
      </c>
      <c r="K123" s="211"/>
      <c r="L123" s="214" t="str">
        <f t="shared" si="13"/>
        <v/>
      </c>
      <c r="M123" s="189"/>
      <c r="N123" s="343" t="s">
        <v>88</v>
      </c>
      <c r="O123" s="285"/>
      <c r="P123" s="280"/>
      <c r="Q123" s="280"/>
      <c r="R123" s="280"/>
      <c r="S123" s="268"/>
      <c r="T123" s="268"/>
      <c r="U123" s="287"/>
      <c r="V123" s="346"/>
      <c r="W123" s="287"/>
      <c r="X123" s="287"/>
      <c r="Y123" s="287"/>
      <c r="Z123" s="287"/>
      <c r="AA123" s="287"/>
      <c r="AB123" s="287"/>
      <c r="AC123" s="287"/>
      <c r="AD123" s="287"/>
      <c r="AE123" s="287"/>
      <c r="AF123" s="291"/>
    </row>
    <row r="124" spans="1:32" x14ac:dyDescent="0.25">
      <c r="A124" s="288"/>
      <c r="B124" s="236"/>
      <c r="C124" s="413"/>
      <c r="D124" s="413"/>
      <c r="E124" s="189"/>
      <c r="F124" s="266"/>
      <c r="G124" s="224"/>
      <c r="H124" s="266"/>
      <c r="I124" s="224"/>
      <c r="J124" s="213" t="str">
        <f t="shared" si="12"/>
        <v/>
      </c>
      <c r="K124" s="211"/>
      <c r="L124" s="214" t="str">
        <f t="shared" si="13"/>
        <v/>
      </c>
      <c r="M124" s="189"/>
      <c r="N124" s="343" t="s">
        <v>86</v>
      </c>
      <c r="O124" s="285"/>
      <c r="P124" s="280"/>
      <c r="Q124" s="280"/>
      <c r="R124" s="280"/>
      <c r="S124" s="268"/>
      <c r="T124" s="268"/>
      <c r="U124" s="287"/>
      <c r="V124" s="346"/>
      <c r="W124" s="287"/>
      <c r="X124" s="287"/>
      <c r="Y124" s="287"/>
      <c r="Z124" s="287"/>
      <c r="AA124" s="287"/>
      <c r="AB124" s="287"/>
      <c r="AC124" s="287"/>
      <c r="AD124" s="287"/>
      <c r="AE124" s="287"/>
      <c r="AF124" s="291"/>
    </row>
    <row r="125" spans="1:32" x14ac:dyDescent="0.25">
      <c r="A125" s="288"/>
      <c r="B125" s="236"/>
      <c r="C125" s="413"/>
      <c r="D125" s="413"/>
      <c r="E125" s="189"/>
      <c r="F125" s="267"/>
      <c r="G125" s="224"/>
      <c r="H125" s="267"/>
      <c r="I125" s="224"/>
      <c r="J125" s="402" t="str">
        <f t="shared" si="12"/>
        <v/>
      </c>
      <c r="K125" s="211"/>
      <c r="L125" s="214" t="str">
        <f t="shared" si="13"/>
        <v/>
      </c>
      <c r="M125" s="203"/>
      <c r="N125" s="203"/>
      <c r="O125" s="189"/>
      <c r="P125" s="280"/>
      <c r="Q125" s="280"/>
      <c r="R125" s="280"/>
      <c r="S125" s="268"/>
      <c r="T125" s="268"/>
      <c r="U125" s="287"/>
      <c r="V125" s="346"/>
      <c r="W125" s="287"/>
      <c r="X125" s="287"/>
      <c r="Y125" s="287"/>
      <c r="Z125" s="287"/>
      <c r="AA125" s="287"/>
      <c r="AB125" s="287"/>
      <c r="AC125" s="287"/>
      <c r="AD125" s="287"/>
      <c r="AE125" s="287"/>
      <c r="AF125" s="291"/>
    </row>
    <row r="126" spans="1:32" x14ac:dyDescent="0.25">
      <c r="A126" s="288"/>
      <c r="B126" s="236"/>
      <c r="C126" s="189"/>
      <c r="D126" s="238" t="s">
        <v>16</v>
      </c>
      <c r="E126" s="189"/>
      <c r="F126" s="240">
        <f>IF(SUM(F120:F125)=0,"",SUM(F120:F125))</f>
        <v>2000000</v>
      </c>
      <c r="G126" s="224"/>
      <c r="H126" s="240">
        <f>IF(SUM(H120:H125)=0,"",SUM(H120:H125))</f>
        <v>33000</v>
      </c>
      <c r="I126" s="224"/>
      <c r="J126" s="217">
        <f>IF(F126="","",IF(P126&lt;0.01,(P126*$P$67/100)*-1,P126*$P$67/100))</f>
        <v>1000000</v>
      </c>
      <c r="K126" s="218"/>
      <c r="L126" s="235">
        <f>IF(H126="","",IF(S126&lt;0.01,(S126*$P$67/100)*-1,S126*$P$67/100))</f>
        <v>16500</v>
      </c>
      <c r="M126" s="203"/>
      <c r="N126" s="203"/>
      <c r="O126" s="189"/>
      <c r="P126" s="409">
        <f>IF(F126="",0,IF(F126&gt;0.01,F126,F126*-1))</f>
        <v>2000000</v>
      </c>
      <c r="Q126" s="410"/>
      <c r="R126" s="330"/>
      <c r="S126" s="409">
        <f>IF(H126="",0,IF(H126&gt;0.01,H126,H126*-1))</f>
        <v>33000</v>
      </c>
      <c r="T126" s="410"/>
      <c r="U126" s="287"/>
      <c r="V126" s="346" t="s">
        <v>98</v>
      </c>
      <c r="W126" s="287"/>
      <c r="X126" s="287"/>
      <c r="Y126" s="287"/>
      <c r="Z126" s="287"/>
      <c r="AA126" s="287"/>
      <c r="AB126" s="287"/>
      <c r="AC126" s="287"/>
      <c r="AD126" s="287"/>
      <c r="AE126" s="287"/>
      <c r="AF126" s="291"/>
    </row>
    <row r="127" spans="1:32" x14ac:dyDescent="0.25">
      <c r="A127" s="288"/>
      <c r="B127" s="196"/>
      <c r="C127" s="189"/>
      <c r="D127" s="189"/>
      <c r="E127" s="189"/>
      <c r="F127" s="189"/>
      <c r="G127" s="224"/>
      <c r="H127" s="224"/>
      <c r="I127" s="224"/>
      <c r="J127" s="210"/>
      <c r="K127" s="211"/>
      <c r="L127" s="212"/>
      <c r="M127" s="189"/>
      <c r="N127" s="189"/>
      <c r="O127" s="189"/>
      <c r="P127" s="280"/>
      <c r="Q127" s="280"/>
      <c r="R127" s="280"/>
      <c r="S127" s="268"/>
      <c r="T127" s="268"/>
      <c r="U127" s="287"/>
      <c r="V127" s="346"/>
      <c r="W127" s="287"/>
      <c r="X127" s="287"/>
      <c r="Y127" s="287"/>
      <c r="Z127" s="287"/>
      <c r="AA127" s="287"/>
      <c r="AB127" s="287"/>
      <c r="AC127" s="287"/>
      <c r="AD127" s="287"/>
      <c r="AE127" s="287"/>
      <c r="AF127" s="291"/>
    </row>
    <row r="128" spans="1:32" ht="15.6" x14ac:dyDescent="0.25">
      <c r="A128" s="288"/>
      <c r="B128" s="204" t="s">
        <v>13</v>
      </c>
      <c r="C128" s="411" t="s">
        <v>66</v>
      </c>
      <c r="D128" s="411"/>
      <c r="E128" s="411"/>
      <c r="F128" s="189"/>
      <c r="G128" s="189"/>
      <c r="H128" s="189"/>
      <c r="I128" s="224"/>
      <c r="J128" s="210"/>
      <c r="K128" s="211"/>
      <c r="L128" s="212"/>
      <c r="M128" s="189"/>
      <c r="N128" s="189"/>
      <c r="O128" s="348"/>
      <c r="P128" s="280"/>
      <c r="Q128" s="280"/>
      <c r="R128" s="280"/>
      <c r="S128" s="349"/>
      <c r="T128" s="268"/>
      <c r="U128" s="287"/>
      <c r="V128" s="346"/>
      <c r="W128" s="287"/>
      <c r="X128" s="287"/>
      <c r="Y128" s="287"/>
      <c r="Z128" s="287"/>
      <c r="AA128" s="287"/>
      <c r="AB128" s="287"/>
      <c r="AC128" s="287"/>
      <c r="AD128" s="287"/>
      <c r="AE128" s="287"/>
      <c r="AF128" s="291"/>
    </row>
    <row r="129" spans="1:32" ht="15.6" x14ac:dyDescent="0.25">
      <c r="A129" s="288"/>
      <c r="B129" s="248"/>
      <c r="C129" s="249" t="s">
        <v>99</v>
      </c>
      <c r="D129" s="189"/>
      <c r="E129" s="189"/>
      <c r="F129" s="230" t="s">
        <v>61</v>
      </c>
      <c r="G129" s="244"/>
      <c r="H129" s="205" t="s">
        <v>101</v>
      </c>
      <c r="I129" s="244"/>
      <c r="J129" s="206" t="s">
        <v>61</v>
      </c>
      <c r="K129" s="207"/>
      <c r="L129" s="208" t="s">
        <v>101</v>
      </c>
      <c r="M129" s="189"/>
      <c r="N129" s="189"/>
      <c r="O129" s="189"/>
      <c r="P129" s="280"/>
      <c r="Q129" s="280"/>
      <c r="R129" s="280"/>
      <c r="S129" s="349"/>
      <c r="T129" s="268"/>
      <c r="U129" s="287"/>
      <c r="V129" s="346"/>
      <c r="W129" s="287"/>
      <c r="X129" s="287"/>
      <c r="Y129" s="287"/>
      <c r="Z129" s="287"/>
      <c r="AA129" s="287"/>
      <c r="AB129" s="287"/>
      <c r="AC129" s="287"/>
      <c r="AD129" s="287"/>
      <c r="AE129" s="287"/>
      <c r="AF129" s="291"/>
    </row>
    <row r="130" spans="1:32" x14ac:dyDescent="0.25">
      <c r="A130" s="288"/>
      <c r="B130" s="189"/>
      <c r="C130" s="412" t="s">
        <v>140</v>
      </c>
      <c r="D130" s="412"/>
      <c r="E130" s="189"/>
      <c r="F130" s="265">
        <v>250000</v>
      </c>
      <c r="G130" s="224"/>
      <c r="H130" s="265"/>
      <c r="I130" s="189"/>
      <c r="J130" s="246">
        <f>IF(F130="","",F130*$P$67/100)</f>
        <v>125000</v>
      </c>
      <c r="K130" s="211"/>
      <c r="L130" s="212" t="str">
        <f>IF(H130="","",H130*$P$67/100)</f>
        <v/>
      </c>
      <c r="M130" s="189"/>
      <c r="N130" s="341" t="s">
        <v>89</v>
      </c>
      <c r="O130" s="285"/>
      <c r="P130" s="280"/>
      <c r="Q130" s="280"/>
      <c r="R130" s="280"/>
      <c r="S130" s="350"/>
      <c r="T130" s="268"/>
      <c r="U130" s="287"/>
      <c r="V130" s="346"/>
      <c r="W130" s="287"/>
      <c r="X130" s="287"/>
      <c r="Y130" s="287"/>
      <c r="Z130" s="287"/>
      <c r="AA130" s="287"/>
      <c r="AB130" s="287"/>
      <c r="AC130" s="287"/>
      <c r="AD130" s="287"/>
      <c r="AE130" s="287"/>
      <c r="AF130" s="291"/>
    </row>
    <row r="131" spans="1:32" x14ac:dyDescent="0.25">
      <c r="A131" s="288"/>
      <c r="B131" s="189"/>
      <c r="C131" s="412"/>
      <c r="D131" s="412"/>
      <c r="E131" s="189"/>
      <c r="F131" s="265"/>
      <c r="G131" s="224"/>
      <c r="H131" s="265"/>
      <c r="I131" s="189"/>
      <c r="J131" s="402" t="str">
        <f t="shared" ref="J131:J134" si="14">IF(F131="","",F131*$P$67/100)</f>
        <v/>
      </c>
      <c r="K131" s="211"/>
      <c r="L131" s="214" t="str">
        <f>IF(H131="","",H131*$P$67/100)</f>
        <v/>
      </c>
      <c r="M131" s="189"/>
      <c r="N131" s="341" t="s">
        <v>90</v>
      </c>
      <c r="O131" s="285"/>
      <c r="P131" s="280"/>
      <c r="Q131" s="280"/>
      <c r="R131" s="280"/>
      <c r="S131" s="280"/>
      <c r="T131" s="268"/>
      <c r="U131" s="287"/>
      <c r="V131" s="346"/>
      <c r="W131" s="287"/>
      <c r="X131" s="287"/>
      <c r="Y131" s="287"/>
      <c r="Z131" s="287"/>
      <c r="AA131" s="287"/>
      <c r="AB131" s="287"/>
      <c r="AC131" s="287"/>
      <c r="AD131" s="287"/>
      <c r="AE131" s="287"/>
      <c r="AF131" s="291"/>
    </row>
    <row r="132" spans="1:32" x14ac:dyDescent="0.25">
      <c r="A132" s="288"/>
      <c r="B132" s="189"/>
      <c r="C132" s="412"/>
      <c r="D132" s="412"/>
      <c r="E132" s="189"/>
      <c r="F132" s="265"/>
      <c r="G132" s="224"/>
      <c r="H132" s="265"/>
      <c r="I132" s="189"/>
      <c r="J132" s="213" t="str">
        <f t="shared" si="14"/>
        <v/>
      </c>
      <c r="K132" s="211"/>
      <c r="L132" s="214" t="str">
        <f>IF(H132="","",H132*$P$67/100)</f>
        <v/>
      </c>
      <c r="M132" s="189"/>
      <c r="N132" s="341" t="s">
        <v>120</v>
      </c>
      <c r="O132" s="285"/>
      <c r="P132" s="280"/>
      <c r="Q132" s="280"/>
      <c r="R132" s="280"/>
      <c r="S132" s="351"/>
      <c r="T132" s="268"/>
      <c r="U132" s="287"/>
      <c r="V132" s="346"/>
      <c r="W132" s="287"/>
      <c r="X132" s="287"/>
      <c r="Y132" s="287"/>
      <c r="Z132" s="287"/>
      <c r="AA132" s="287"/>
      <c r="AB132" s="287"/>
      <c r="AC132" s="287"/>
      <c r="AD132" s="287"/>
      <c r="AE132" s="287"/>
      <c r="AF132" s="291"/>
    </row>
    <row r="133" spans="1:32" x14ac:dyDescent="0.25">
      <c r="A133" s="288"/>
      <c r="B133" s="189"/>
      <c r="C133" s="412"/>
      <c r="D133" s="412"/>
      <c r="E133" s="189"/>
      <c r="F133" s="265"/>
      <c r="G133" s="224"/>
      <c r="H133" s="265"/>
      <c r="I133" s="189"/>
      <c r="J133" s="210" t="str">
        <f t="shared" si="14"/>
        <v/>
      </c>
      <c r="K133" s="211"/>
      <c r="L133" s="214" t="str">
        <f>IF(H133="","",H133*$P$67/100)</f>
        <v/>
      </c>
      <c r="M133" s="189"/>
      <c r="N133" s="343" t="s">
        <v>91</v>
      </c>
      <c r="O133" s="285"/>
      <c r="P133" s="280"/>
      <c r="Q133" s="280"/>
      <c r="R133" s="280"/>
      <c r="S133" s="352"/>
      <c r="T133" s="268"/>
      <c r="U133" s="287"/>
      <c r="V133" s="346"/>
      <c r="W133" s="287"/>
      <c r="X133" s="287"/>
      <c r="Y133" s="287"/>
      <c r="Z133" s="287"/>
      <c r="AA133" s="287"/>
      <c r="AB133" s="287"/>
      <c r="AC133" s="287"/>
      <c r="AD133" s="287"/>
      <c r="AE133" s="287"/>
      <c r="AF133" s="291"/>
    </row>
    <row r="134" spans="1:32" x14ac:dyDescent="0.25">
      <c r="A134" s="288"/>
      <c r="B134" s="236"/>
      <c r="C134" s="412"/>
      <c r="D134" s="412"/>
      <c r="E134" s="189"/>
      <c r="F134" s="267"/>
      <c r="G134" s="224"/>
      <c r="H134" s="267"/>
      <c r="I134" s="189"/>
      <c r="J134" s="247" t="str">
        <f t="shared" si="14"/>
        <v/>
      </c>
      <c r="K134" s="211"/>
      <c r="L134" s="212" t="str">
        <f>IF(H134="","",H134*$P$67/100)</f>
        <v/>
      </c>
      <c r="M134" s="189"/>
      <c r="N134" s="343" t="s">
        <v>92</v>
      </c>
      <c r="O134" s="285"/>
      <c r="P134" s="280"/>
      <c r="Q134" s="280"/>
      <c r="R134" s="280"/>
      <c r="S134" s="268"/>
      <c r="T134" s="268"/>
      <c r="U134" s="287"/>
      <c r="V134" s="346"/>
      <c r="W134" s="287"/>
      <c r="X134" s="287"/>
      <c r="Y134" s="287"/>
      <c r="Z134" s="287"/>
      <c r="AA134" s="287"/>
      <c r="AB134" s="287"/>
      <c r="AC134" s="287"/>
      <c r="AD134" s="287"/>
      <c r="AE134" s="287"/>
      <c r="AF134" s="291"/>
    </row>
    <row r="135" spans="1:32" x14ac:dyDescent="0.25">
      <c r="A135" s="288"/>
      <c r="B135" s="236"/>
      <c r="C135" s="189"/>
      <c r="D135" s="238" t="s">
        <v>16</v>
      </c>
      <c r="E135" s="228"/>
      <c r="F135" s="240">
        <f>IF(SUM(F130:F134)=0,"",SUM(F130:F134))</f>
        <v>250000</v>
      </c>
      <c r="G135" s="228"/>
      <c r="H135" s="240" t="str">
        <f>IF(SUM(H130:H134)=0,"",SUM(H130:H134))</f>
        <v/>
      </c>
      <c r="I135" s="224"/>
      <c r="J135" s="217">
        <f>IF(SUM(J130:J134)=0,"",SUM(J130:J134))</f>
        <v>125000</v>
      </c>
      <c r="K135" s="218"/>
      <c r="L135" s="219" t="str">
        <f>IF(SUM(L130:L134)=0,"",SUM(L130:L134))</f>
        <v/>
      </c>
      <c r="M135" s="189"/>
      <c r="N135" s="343" t="s">
        <v>93</v>
      </c>
      <c r="O135" s="285"/>
      <c r="P135" s="409">
        <f>IF(F135="",0,F135)</f>
        <v>250000</v>
      </c>
      <c r="Q135" s="410"/>
      <c r="R135" s="330"/>
      <c r="S135" s="409">
        <f>IF(H135="",0,H135)</f>
        <v>0</v>
      </c>
      <c r="T135" s="410"/>
      <c r="U135" s="287"/>
      <c r="V135" s="346" t="s">
        <v>97</v>
      </c>
      <c r="W135" s="287"/>
      <c r="X135" s="287"/>
      <c r="Y135" s="287"/>
      <c r="Z135" s="287"/>
      <c r="AA135" s="287"/>
      <c r="AB135" s="287"/>
      <c r="AC135" s="287"/>
      <c r="AD135" s="287"/>
      <c r="AE135" s="287"/>
      <c r="AF135" s="291"/>
    </row>
    <row r="136" spans="1:32" x14ac:dyDescent="0.25">
      <c r="A136" s="288"/>
      <c r="B136" s="196"/>
      <c r="C136" s="189"/>
      <c r="D136" s="189"/>
      <c r="E136" s="189"/>
      <c r="F136" s="189"/>
      <c r="G136" s="224"/>
      <c r="H136" s="224"/>
      <c r="I136" s="224"/>
      <c r="J136" s="220"/>
      <c r="K136" s="221"/>
      <c r="L136" s="222"/>
      <c r="M136" s="189"/>
      <c r="N136" s="189"/>
      <c r="O136" s="189"/>
      <c r="P136" s="280"/>
      <c r="Q136" s="280"/>
      <c r="R136" s="280"/>
      <c r="S136" s="268"/>
      <c r="T136" s="268"/>
      <c r="U136" s="287"/>
      <c r="V136" s="352"/>
      <c r="W136" s="287"/>
      <c r="X136" s="287"/>
      <c r="Y136" s="287"/>
      <c r="Z136" s="287"/>
      <c r="AA136" s="287"/>
      <c r="AB136" s="287"/>
      <c r="AC136" s="287"/>
      <c r="AD136" s="287"/>
      <c r="AE136" s="287"/>
      <c r="AF136" s="291"/>
    </row>
    <row r="137" spans="1:32" ht="15.6" x14ac:dyDescent="0.25">
      <c r="A137" s="288"/>
      <c r="B137" s="196"/>
      <c r="C137" s="353" t="s">
        <v>16</v>
      </c>
      <c r="D137" s="353"/>
      <c r="E137" s="353"/>
      <c r="F137" s="314" t="s">
        <v>61</v>
      </c>
      <c r="G137" s="244"/>
      <c r="H137" s="250" t="s">
        <v>15</v>
      </c>
      <c r="I137" s="244"/>
      <c r="J137" s="206" t="s">
        <v>61</v>
      </c>
      <c r="K137" s="207"/>
      <c r="L137" s="208" t="s">
        <v>15</v>
      </c>
      <c r="M137" s="189"/>
      <c r="N137" s="189"/>
      <c r="O137" s="189"/>
      <c r="P137" s="280"/>
      <c r="Q137" s="280"/>
      <c r="R137" s="280"/>
      <c r="S137" s="268"/>
      <c r="T137" s="268"/>
      <c r="U137" s="287"/>
      <c r="V137" s="280"/>
      <c r="W137" s="287"/>
      <c r="X137" s="287"/>
      <c r="Y137" s="287"/>
      <c r="Z137" s="287"/>
      <c r="AA137" s="287"/>
      <c r="AB137" s="287"/>
      <c r="AC137" s="287"/>
      <c r="AD137" s="287"/>
      <c r="AE137" s="287"/>
      <c r="AF137" s="291"/>
    </row>
    <row r="138" spans="1:32" ht="15.6" thickBot="1" x14ac:dyDescent="0.3">
      <c r="A138" s="354"/>
      <c r="B138" s="296"/>
      <c r="C138" s="251" t="s">
        <v>52</v>
      </c>
      <c r="D138" s="251"/>
      <c r="E138" s="228"/>
      <c r="F138" s="252">
        <f>P82+P87+P103+P112-P126+P135</f>
        <v>1800000</v>
      </c>
      <c r="G138" s="240"/>
      <c r="H138" s="252">
        <f>S82+S87-S99+S103-S108+S112-S117-S126+S135</f>
        <v>121950</v>
      </c>
      <c r="I138" s="240"/>
      <c r="J138" s="253">
        <f>IF(F138=0,"",F138*$P$67/100)</f>
        <v>900000</v>
      </c>
      <c r="K138" s="211"/>
      <c r="L138" s="254">
        <f>IF(H138=0,"",H138*$P$67/100)</f>
        <v>60975</v>
      </c>
      <c r="M138" s="189"/>
      <c r="N138" s="189"/>
      <c r="O138" s="189"/>
      <c r="P138" s="355"/>
      <c r="Q138" s="355"/>
      <c r="R138" s="355"/>
      <c r="S138" s="356"/>
      <c r="T138" s="356"/>
      <c r="U138" s="23"/>
      <c r="V138" s="355"/>
      <c r="W138" s="357"/>
      <c r="X138" s="357"/>
      <c r="Y138" s="357"/>
      <c r="Z138" s="357"/>
      <c r="AA138" s="357"/>
      <c r="AB138" s="357"/>
      <c r="AC138" s="357"/>
      <c r="AD138" s="357"/>
      <c r="AE138" s="357"/>
      <c r="AF138" s="358"/>
    </row>
    <row r="139" spans="1:32" ht="13.8" thickTop="1" x14ac:dyDescent="0.25">
      <c r="A139" s="279"/>
      <c r="B139" s="359"/>
      <c r="C139" s="187"/>
      <c r="D139" s="187"/>
      <c r="E139" s="187"/>
      <c r="F139" s="313"/>
      <c r="G139" s="313"/>
      <c r="H139" s="187"/>
      <c r="I139" s="187"/>
      <c r="J139" s="255"/>
      <c r="K139" s="256"/>
      <c r="L139" s="257"/>
      <c r="M139" s="187"/>
      <c r="N139" s="187"/>
      <c r="O139" s="187"/>
      <c r="P139" s="280"/>
      <c r="Q139" s="280"/>
      <c r="R139" s="280"/>
      <c r="S139" s="268"/>
      <c r="T139" s="268"/>
      <c r="U139" s="15"/>
      <c r="V139" s="280"/>
      <c r="W139" s="15"/>
      <c r="X139" s="15"/>
      <c r="Y139" s="15"/>
      <c r="Z139" s="15"/>
      <c r="AA139" s="15"/>
      <c r="AB139" s="15"/>
      <c r="AC139" s="15"/>
      <c r="AD139" s="15"/>
      <c r="AE139" s="15"/>
      <c r="AF139" s="281"/>
    </row>
    <row r="140" spans="1:32" ht="13.8" thickBot="1" x14ac:dyDescent="0.3">
      <c r="A140" s="360"/>
      <c r="B140" s="361"/>
      <c r="C140" s="362"/>
      <c r="D140" s="362"/>
      <c r="E140" s="362"/>
      <c r="F140" s="363"/>
      <c r="G140" s="363"/>
      <c r="H140" s="362"/>
      <c r="I140" s="362"/>
      <c r="J140" s="364"/>
      <c r="K140" s="364"/>
      <c r="L140" s="364"/>
      <c r="M140" s="362"/>
      <c r="N140" s="362"/>
      <c r="O140" s="362"/>
      <c r="P140" s="365"/>
      <c r="Q140" s="365"/>
      <c r="R140" s="365"/>
      <c r="S140" s="366"/>
      <c r="T140" s="366"/>
      <c r="U140" s="367"/>
      <c r="V140" s="367"/>
      <c r="W140" s="367"/>
      <c r="X140" s="367"/>
      <c r="Y140" s="367"/>
      <c r="Z140" s="367"/>
      <c r="AA140" s="367"/>
      <c r="AB140" s="367"/>
      <c r="AC140" s="367"/>
      <c r="AD140" s="367"/>
      <c r="AE140" s="367"/>
      <c r="AF140" s="368"/>
    </row>
  </sheetData>
  <sheetProtection selectLockedCells="1" selectUnlockedCells="1"/>
  <mergeCells count="116">
    <mergeCell ref="A1:AF1"/>
    <mergeCell ref="B4:L4"/>
    <mergeCell ref="M4:O7"/>
    <mergeCell ref="B5:L5"/>
    <mergeCell ref="B6:L6"/>
    <mergeCell ref="B7:L7"/>
    <mergeCell ref="D24:H24"/>
    <mergeCell ref="D25:H25"/>
    <mergeCell ref="D26:H26"/>
    <mergeCell ref="D27:H27"/>
    <mergeCell ref="D29:O30"/>
    <mergeCell ref="D31:O31"/>
    <mergeCell ref="B9:O11"/>
    <mergeCell ref="L15:M15"/>
    <mergeCell ref="N16:N18"/>
    <mergeCell ref="D17:H17"/>
    <mergeCell ref="D18:H18"/>
    <mergeCell ref="D19:H19"/>
    <mergeCell ref="N19:N21"/>
    <mergeCell ref="D20:H20"/>
    <mergeCell ref="D21:H21"/>
    <mergeCell ref="AD37:AE37"/>
    <mergeCell ref="P38:Q38"/>
    <mergeCell ref="S38:T38"/>
    <mergeCell ref="Z38:AB38"/>
    <mergeCell ref="C39:G39"/>
    <mergeCell ref="C40:G40"/>
    <mergeCell ref="B33:D34"/>
    <mergeCell ref="E33:I35"/>
    <mergeCell ref="J33:J36"/>
    <mergeCell ref="L34:N34"/>
    <mergeCell ref="B36:D37"/>
    <mergeCell ref="L36:L38"/>
    <mergeCell ref="N36:N38"/>
    <mergeCell ref="J37:J38"/>
    <mergeCell ref="C47:G47"/>
    <mergeCell ref="C48:G48"/>
    <mergeCell ref="C49:G49"/>
    <mergeCell ref="C50:G50"/>
    <mergeCell ref="C51:G51"/>
    <mergeCell ref="C52:G52"/>
    <mergeCell ref="C41:G41"/>
    <mergeCell ref="C42:G42"/>
    <mergeCell ref="C43:G43"/>
    <mergeCell ref="C44:G44"/>
    <mergeCell ref="C45:G45"/>
    <mergeCell ref="C46:G46"/>
    <mergeCell ref="B60:O61"/>
    <mergeCell ref="AD60:AE60"/>
    <mergeCell ref="B63:O65"/>
    <mergeCell ref="B69:D70"/>
    <mergeCell ref="F69:H70"/>
    <mergeCell ref="J69:L69"/>
    <mergeCell ref="O69:O71"/>
    <mergeCell ref="J70:L70"/>
    <mergeCell ref="C53:G53"/>
    <mergeCell ref="C54:G54"/>
    <mergeCell ref="C55:G55"/>
    <mergeCell ref="C56:G56"/>
    <mergeCell ref="C57:G57"/>
    <mergeCell ref="C58:G58"/>
    <mergeCell ref="C79:D79"/>
    <mergeCell ref="C80:D80"/>
    <mergeCell ref="C81:D81"/>
    <mergeCell ref="P82:Q82"/>
    <mergeCell ref="S82:T82"/>
    <mergeCell ref="C87:D87"/>
    <mergeCell ref="P87:Q87"/>
    <mergeCell ref="S87:T87"/>
    <mergeCell ref="C73:D73"/>
    <mergeCell ref="C74:D74"/>
    <mergeCell ref="C75:D75"/>
    <mergeCell ref="C76:D76"/>
    <mergeCell ref="C77:D77"/>
    <mergeCell ref="C78:D78"/>
    <mergeCell ref="C95:F95"/>
    <mergeCell ref="C96:F96"/>
    <mergeCell ref="C97:F97"/>
    <mergeCell ref="C98:F98"/>
    <mergeCell ref="S99:T99"/>
    <mergeCell ref="C103:D103"/>
    <mergeCell ref="P103:Q103"/>
    <mergeCell ref="S103:T103"/>
    <mergeCell ref="C89:F89"/>
    <mergeCell ref="C90:F90"/>
    <mergeCell ref="C91:F91"/>
    <mergeCell ref="C92:F92"/>
    <mergeCell ref="C93:F93"/>
    <mergeCell ref="C94:F94"/>
    <mergeCell ref="C114:F114"/>
    <mergeCell ref="C115:F115"/>
    <mergeCell ref="C116:F116"/>
    <mergeCell ref="S117:T117"/>
    <mergeCell ref="C120:D120"/>
    <mergeCell ref="C121:D121"/>
    <mergeCell ref="C105:F105"/>
    <mergeCell ref="C106:F106"/>
    <mergeCell ref="C107:F107"/>
    <mergeCell ref="S108:T108"/>
    <mergeCell ref="C112:D112"/>
    <mergeCell ref="P112:Q112"/>
    <mergeCell ref="S112:T112"/>
    <mergeCell ref="P135:Q135"/>
    <mergeCell ref="S135:T135"/>
    <mergeCell ref="C128:E128"/>
    <mergeCell ref="C130:D130"/>
    <mergeCell ref="C131:D131"/>
    <mergeCell ref="C132:D132"/>
    <mergeCell ref="C133:D133"/>
    <mergeCell ref="C134:D134"/>
    <mergeCell ref="C122:D122"/>
    <mergeCell ref="C123:D123"/>
    <mergeCell ref="C124:D124"/>
    <mergeCell ref="C125:D125"/>
    <mergeCell ref="P126:Q126"/>
    <mergeCell ref="S126:T126"/>
  </mergeCells>
  <conditionalFormatting sqref="L39:L59 N39:N59">
    <cfRule type="expression" dxfId="61" priority="1">
      <formula>$BC$61&gt;0</formula>
    </cfRule>
  </conditionalFormatting>
  <dataValidations disablePrompts="1" count="2">
    <dataValidation type="list" allowBlank="1" showErrorMessage="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J37:J38">
      <formula1>$AU$34:$AU$36</formula1>
    </dataValidation>
    <dataValidation type="list" allowBlank="1" showInputMessage="1" showErrorMessage="1" sqref="S31">
      <formula1>$AU$34:$AU$35</formula1>
    </dataValidation>
  </dataValidations>
  <hyperlinks>
    <hyperlink ref="D26" r:id="rId1"/>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40"/>
  <sheetViews>
    <sheetView showGridLines="0" tabSelected="1" topLeftCell="A82" zoomScaleNormal="100" workbookViewId="0">
      <selection activeCell="B92" sqref="B92:E92"/>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31" width="3" style="3" customWidth="1"/>
    <col min="32" max="16384" width="11.44140625" style="3"/>
  </cols>
  <sheetData>
    <row r="1" spans="1:30" ht="57" customHeight="1" thickBot="1" x14ac:dyDescent="0.3">
      <c r="A1" s="467" t="s">
        <v>112</v>
      </c>
      <c r="B1" s="468"/>
      <c r="C1" s="468"/>
      <c r="D1" s="468"/>
      <c r="E1" s="468"/>
      <c r="F1" s="468"/>
      <c r="G1" s="468"/>
      <c r="H1" s="468"/>
      <c r="I1" s="468"/>
      <c r="J1" s="468"/>
      <c r="K1" s="468"/>
      <c r="L1" s="468"/>
      <c r="M1" s="468"/>
      <c r="N1" s="469"/>
      <c r="O1" s="2"/>
      <c r="P1" s="2"/>
      <c r="Q1" s="2"/>
      <c r="T1" s="2"/>
      <c r="U1" s="2"/>
      <c r="V1" s="2"/>
      <c r="W1" s="2"/>
      <c r="X1" s="2"/>
      <c r="Y1" s="2"/>
      <c r="Z1" s="2"/>
      <c r="AA1" s="2"/>
      <c r="AB1" s="2"/>
      <c r="AC1" s="2"/>
      <c r="AD1" s="2"/>
    </row>
    <row r="3" spans="1:30" ht="9" customHeight="1" x14ac:dyDescent="0.25"/>
    <row r="4" spans="1:30" ht="9" customHeight="1" x14ac:dyDescent="0.25">
      <c r="A4" s="515"/>
      <c r="B4" s="516"/>
      <c r="C4" s="516"/>
      <c r="D4" s="516"/>
      <c r="E4" s="516"/>
      <c r="F4" s="516"/>
      <c r="G4" s="516"/>
      <c r="H4" s="516"/>
      <c r="I4" s="516"/>
      <c r="J4" s="516"/>
      <c r="K4" s="516"/>
      <c r="L4" s="492" t="s">
        <v>116</v>
      </c>
      <c r="M4" s="492"/>
      <c r="N4" s="493"/>
    </row>
    <row r="5" spans="1:30" ht="17.399999999999999" x14ac:dyDescent="0.3">
      <c r="A5" s="498" t="s">
        <v>0</v>
      </c>
      <c r="B5" s="499"/>
      <c r="C5" s="499"/>
      <c r="D5" s="499"/>
      <c r="E5" s="499"/>
      <c r="F5" s="499"/>
      <c r="G5" s="499"/>
      <c r="H5" s="499"/>
      <c r="I5" s="499"/>
      <c r="J5" s="499"/>
      <c r="K5" s="499"/>
      <c r="L5" s="494"/>
      <c r="M5" s="494"/>
      <c r="N5" s="495"/>
    </row>
    <row r="6" spans="1:30"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30" ht="9" customHeight="1" thickBot="1" x14ac:dyDescent="0.3">
      <c r="A7" s="502"/>
      <c r="B7" s="503"/>
      <c r="C7" s="503"/>
      <c r="D7" s="503"/>
      <c r="E7" s="503"/>
      <c r="F7" s="503"/>
      <c r="G7" s="503"/>
      <c r="H7" s="503"/>
      <c r="I7" s="503"/>
      <c r="J7" s="503"/>
      <c r="K7" s="503"/>
      <c r="L7" s="496"/>
      <c r="M7" s="496"/>
      <c r="N7" s="497"/>
    </row>
    <row r="8" spans="1:30" ht="10.95" customHeight="1" thickTop="1" x14ac:dyDescent="0.25">
      <c r="A8" s="5"/>
      <c r="B8" s="5"/>
      <c r="C8" s="5"/>
      <c r="D8" s="5"/>
      <c r="E8" s="5"/>
      <c r="F8" s="5"/>
      <c r="G8" s="5"/>
      <c r="H8" s="5"/>
      <c r="I8" s="5"/>
    </row>
    <row r="9" spans="1:30" ht="13.2" customHeight="1" x14ac:dyDescent="0.25">
      <c r="A9" s="508" t="s">
        <v>76</v>
      </c>
      <c r="B9" s="508"/>
      <c r="C9" s="508"/>
      <c r="D9" s="508"/>
      <c r="E9" s="508"/>
      <c r="F9" s="508"/>
      <c r="G9" s="508"/>
      <c r="H9" s="508"/>
      <c r="I9" s="508"/>
      <c r="J9" s="508"/>
      <c r="K9" s="508"/>
      <c r="L9" s="508"/>
      <c r="M9" s="508"/>
      <c r="N9" s="508"/>
    </row>
    <row r="10" spans="1:30" ht="13.2" customHeight="1" x14ac:dyDescent="0.25">
      <c r="A10" s="508"/>
      <c r="B10" s="508"/>
      <c r="C10" s="508"/>
      <c r="D10" s="508"/>
      <c r="E10" s="508"/>
      <c r="F10" s="508"/>
      <c r="G10" s="508"/>
      <c r="H10" s="508"/>
      <c r="I10" s="508"/>
      <c r="J10" s="508"/>
      <c r="K10" s="508"/>
      <c r="L10" s="508"/>
      <c r="M10" s="508"/>
      <c r="N10" s="508"/>
    </row>
    <row r="11" spans="1:30" ht="13.2" customHeight="1" x14ac:dyDescent="0.25">
      <c r="A11" s="508"/>
      <c r="B11" s="508"/>
      <c r="C11" s="508"/>
      <c r="D11" s="508"/>
      <c r="E11" s="508"/>
      <c r="F11" s="508"/>
      <c r="G11" s="508"/>
      <c r="H11" s="508"/>
      <c r="I11" s="508"/>
      <c r="J11" s="508"/>
      <c r="K11" s="508"/>
      <c r="L11" s="508"/>
      <c r="M11" s="508"/>
      <c r="N11" s="508"/>
    </row>
    <row r="12" spans="1:30" ht="10.95" customHeight="1" x14ac:dyDescent="0.25">
      <c r="A12" s="5"/>
      <c r="B12" s="5"/>
      <c r="C12" s="5"/>
      <c r="D12" s="5"/>
      <c r="E12" s="5"/>
      <c r="F12" s="5"/>
      <c r="G12" s="5"/>
      <c r="H12" s="5"/>
      <c r="I12" s="5"/>
    </row>
    <row r="13" spans="1:30"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30" s="5" customFormat="1" ht="15" customHeight="1" thickTop="1" x14ac:dyDescent="0.25">
      <c r="E14" s="42"/>
      <c r="F14" s="42"/>
      <c r="I14" s="43"/>
      <c r="J14" s="43"/>
      <c r="K14" s="43"/>
      <c r="O14" s="1"/>
      <c r="P14" s="1"/>
      <c r="Q14" s="1"/>
      <c r="R14" s="2"/>
      <c r="S14" s="2"/>
    </row>
    <row r="15" spans="1:30" s="4" customFormat="1" ht="15" customHeight="1" x14ac:dyDescent="0.3">
      <c r="A15" s="7" t="s">
        <v>100</v>
      </c>
      <c r="I15" s="8"/>
      <c r="J15" s="8"/>
      <c r="K15" s="461" t="s">
        <v>78</v>
      </c>
      <c r="L15" s="461"/>
      <c r="M15" s="134"/>
      <c r="O15" s="1"/>
      <c r="P15" s="1"/>
      <c r="Q15" s="1"/>
      <c r="R15" s="2"/>
      <c r="S15" s="2"/>
    </row>
    <row r="16" spans="1:30" s="4" customFormat="1" ht="15" customHeight="1" x14ac:dyDescent="0.3">
      <c r="A16" s="7" t="s">
        <v>21</v>
      </c>
      <c r="C16" s="9"/>
      <c r="D16" s="9"/>
      <c r="E16" s="9"/>
      <c r="F16" s="9"/>
      <c r="K16" s="61"/>
      <c r="L16" s="61"/>
      <c r="M16" s="532" t="str">
        <f>IF(M15="",R16,"")</f>
        <v>#</v>
      </c>
      <c r="N16" s="61"/>
      <c r="O16" s="1"/>
      <c r="P16" s="1"/>
      <c r="Q16" s="1"/>
      <c r="R16" s="174" t="s">
        <v>103</v>
      </c>
      <c r="S16" s="2"/>
    </row>
    <row r="17" spans="1:19" s="4" customFormat="1" ht="15" customHeight="1" x14ac:dyDescent="0.25">
      <c r="A17" s="10" t="s">
        <v>2</v>
      </c>
      <c r="B17" s="10"/>
      <c r="C17" s="505"/>
      <c r="D17" s="505"/>
      <c r="E17" s="505"/>
      <c r="F17" s="505"/>
      <c r="G17" s="505"/>
      <c r="K17" s="61"/>
      <c r="L17" s="61"/>
      <c r="M17" s="533"/>
      <c r="N17" s="61"/>
      <c r="O17" s="1"/>
      <c r="P17" s="1"/>
      <c r="Q17" s="1"/>
      <c r="R17" s="2"/>
      <c r="S17" s="2"/>
    </row>
    <row r="18" spans="1:19" s="4" customFormat="1" ht="15" customHeight="1" x14ac:dyDescent="0.25">
      <c r="A18" s="10" t="s">
        <v>17</v>
      </c>
      <c r="B18" s="10"/>
      <c r="C18" s="506"/>
      <c r="D18" s="506"/>
      <c r="E18" s="506"/>
      <c r="F18" s="506"/>
      <c r="G18" s="506"/>
      <c r="K18" s="168"/>
      <c r="L18" s="168"/>
      <c r="M18" s="533"/>
      <c r="N18" s="168"/>
      <c r="O18" s="1"/>
      <c r="P18" s="1"/>
      <c r="Q18" s="1"/>
      <c r="R18" s="2"/>
      <c r="S18" s="2"/>
    </row>
    <row r="19" spans="1:19" s="4" customFormat="1" ht="15" customHeight="1" x14ac:dyDescent="0.25">
      <c r="A19" s="10" t="s">
        <v>3</v>
      </c>
      <c r="B19" s="10"/>
      <c r="C19" s="507"/>
      <c r="D19" s="507"/>
      <c r="E19" s="507"/>
      <c r="F19" s="507"/>
      <c r="G19" s="507"/>
      <c r="J19" s="8"/>
      <c r="K19" s="8"/>
      <c r="M19" s="528" t="str">
        <f>IF(M15="","Bitte hier Kalender-jahr er-fassen.","")</f>
        <v>Bitte hier Kalender-jahr er-fassen.</v>
      </c>
      <c r="O19" s="1"/>
      <c r="P19" s="1"/>
      <c r="Q19" s="1"/>
      <c r="R19" s="2"/>
      <c r="S19" s="2"/>
    </row>
    <row r="20" spans="1:19" s="4" customFormat="1" ht="15" customHeight="1" x14ac:dyDescent="0.25">
      <c r="A20" s="10" t="s">
        <v>4</v>
      </c>
      <c r="B20" s="10"/>
      <c r="C20" s="506"/>
      <c r="D20" s="506"/>
      <c r="E20" s="506"/>
      <c r="F20" s="506"/>
      <c r="G20" s="506"/>
      <c r="J20" s="8"/>
      <c r="K20" s="8"/>
      <c r="M20" s="528"/>
      <c r="O20" s="1"/>
      <c r="P20" s="1"/>
      <c r="Q20" s="1"/>
      <c r="R20" s="2"/>
      <c r="S20" s="2"/>
    </row>
    <row r="21" spans="1:19" s="4" customFormat="1" ht="15" customHeight="1" x14ac:dyDescent="0.25">
      <c r="A21" s="10" t="s">
        <v>8</v>
      </c>
      <c r="B21" s="10"/>
      <c r="C21" s="507"/>
      <c r="D21" s="507"/>
      <c r="E21" s="507"/>
      <c r="F21" s="507"/>
      <c r="G21" s="507"/>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05"/>
      <c r="D24" s="505"/>
      <c r="E24" s="505"/>
      <c r="F24" s="505"/>
      <c r="G24" s="505"/>
      <c r="J24" s="8"/>
      <c r="K24" s="8"/>
      <c r="O24" s="1"/>
      <c r="P24" s="1"/>
      <c r="Q24" s="1"/>
      <c r="R24" s="2"/>
      <c r="S24" s="2"/>
    </row>
    <row r="25" spans="1:19" s="4" customFormat="1" ht="15" customHeight="1" x14ac:dyDescent="0.25">
      <c r="A25" s="10" t="s">
        <v>5</v>
      </c>
      <c r="B25" s="10"/>
      <c r="C25" s="506"/>
      <c r="D25" s="506"/>
      <c r="E25" s="506"/>
      <c r="F25" s="506"/>
      <c r="G25" s="506"/>
      <c r="J25" s="8"/>
      <c r="K25" s="8"/>
      <c r="O25" s="1"/>
      <c r="P25" s="1"/>
      <c r="Q25" s="1"/>
      <c r="R25" s="2"/>
      <c r="S25" s="2"/>
    </row>
    <row r="26" spans="1:19" s="4" customFormat="1" ht="15" customHeight="1" x14ac:dyDescent="0.25">
      <c r="A26" s="10" t="s">
        <v>7</v>
      </c>
      <c r="B26" s="10"/>
      <c r="C26" s="509"/>
      <c r="D26" s="509"/>
      <c r="E26" s="509"/>
      <c r="F26" s="509"/>
      <c r="G26" s="509"/>
      <c r="J26" s="8"/>
      <c r="K26" s="8"/>
      <c r="O26" s="1"/>
      <c r="P26" s="1"/>
      <c r="Q26" s="1"/>
      <c r="R26" s="2"/>
      <c r="S26" s="2"/>
    </row>
    <row r="27" spans="1:19" s="4" customFormat="1" ht="15" customHeight="1" x14ac:dyDescent="0.25">
      <c r="A27" s="10" t="s">
        <v>6</v>
      </c>
      <c r="B27" s="10"/>
      <c r="C27" s="506"/>
      <c r="D27" s="506"/>
      <c r="E27" s="506"/>
      <c r="F27" s="506"/>
      <c r="G27" s="506"/>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27"/>
      <c r="D29" s="527"/>
      <c r="E29" s="527"/>
      <c r="F29" s="527"/>
      <c r="G29" s="527"/>
      <c r="H29" s="527"/>
      <c r="I29" s="527"/>
      <c r="J29" s="527"/>
      <c r="K29" s="527"/>
      <c r="L29" s="527"/>
      <c r="M29" s="527"/>
      <c r="N29" s="527"/>
      <c r="O29" s="1"/>
      <c r="P29" s="1"/>
      <c r="Q29" s="1"/>
      <c r="R29" s="2"/>
      <c r="S29" s="2"/>
    </row>
    <row r="30" spans="1:19" s="4" customFormat="1" ht="15" customHeight="1" x14ac:dyDescent="0.25">
      <c r="A30" s="10"/>
      <c r="B30" s="10"/>
      <c r="C30" s="527"/>
      <c r="D30" s="527"/>
      <c r="E30" s="527"/>
      <c r="F30" s="527"/>
      <c r="G30" s="527"/>
      <c r="H30" s="527"/>
      <c r="I30" s="527"/>
      <c r="J30" s="527"/>
      <c r="K30" s="527"/>
      <c r="L30" s="527"/>
      <c r="M30" s="527"/>
      <c r="N30" s="527"/>
      <c r="O30" s="1"/>
      <c r="P30" s="1"/>
      <c r="Q30" s="1"/>
      <c r="R30" s="2"/>
      <c r="S30" s="2"/>
    </row>
    <row r="31" spans="1:19" ht="15" customHeight="1" x14ac:dyDescent="0.25">
      <c r="A31" s="14"/>
      <c r="B31" s="14"/>
      <c r="C31" s="504"/>
      <c r="D31" s="504"/>
      <c r="E31" s="504"/>
      <c r="F31" s="504"/>
      <c r="G31" s="504"/>
      <c r="H31" s="504"/>
      <c r="I31" s="504"/>
      <c r="J31" s="504"/>
      <c r="K31" s="504"/>
      <c r="L31" s="504"/>
      <c r="M31" s="504"/>
      <c r="N31" s="504"/>
    </row>
    <row r="32" spans="1:19" ht="15" customHeight="1" x14ac:dyDescent="0.9">
      <c r="A32" s="5"/>
      <c r="B32" s="5"/>
      <c r="C32" s="5"/>
      <c r="D32" s="5"/>
      <c r="E32" s="5"/>
      <c r="F32" s="5"/>
      <c r="H32" s="5"/>
      <c r="I32" s="173"/>
      <c r="J32" s="171"/>
      <c r="N32" s="1"/>
    </row>
    <row r="33" spans="1:31" ht="15" customHeight="1" x14ac:dyDescent="0.55000000000000004">
      <c r="A33" s="520" t="s">
        <v>14</v>
      </c>
      <c r="B33" s="520"/>
      <c r="C33" s="520"/>
      <c r="D33" s="520"/>
      <c r="E33" s="514" t="str">
        <f>IF(I37=O35,"",IF(I37=O36,"","Erfassung der Quoten in Prozent oder Bruchteil?"))</f>
        <v/>
      </c>
      <c r="F33" s="514"/>
      <c r="G33" s="514"/>
      <c r="H33" s="514"/>
      <c r="I33" s="534" t="str">
        <f>IF(I37=O34,R34,"")</f>
        <v/>
      </c>
      <c r="J33" s="172"/>
    </row>
    <row r="34" spans="1:31" ht="37.200000000000003" thickBot="1" x14ac:dyDescent="0.6">
      <c r="A34" s="520"/>
      <c r="B34" s="520"/>
      <c r="C34" s="520"/>
      <c r="D34" s="520"/>
      <c r="E34" s="514"/>
      <c r="F34" s="514"/>
      <c r="G34" s="514"/>
      <c r="H34" s="514"/>
      <c r="I34" s="534"/>
      <c r="J34" s="172"/>
      <c r="K34" s="535" t="s">
        <v>53</v>
      </c>
      <c r="L34" s="536"/>
      <c r="M34" s="537"/>
      <c r="O34" s="136" t="s">
        <v>114</v>
      </c>
      <c r="R34" s="170" t="s">
        <v>102</v>
      </c>
      <c r="S34" s="135"/>
      <c r="U34" s="170"/>
    </row>
    <row r="35" spans="1:31" ht="36.6" x14ac:dyDescent="0.55000000000000004">
      <c r="A35" s="3"/>
      <c r="B35" s="5"/>
      <c r="C35" s="5"/>
      <c r="D35" s="175"/>
      <c r="E35" s="514"/>
      <c r="F35" s="514"/>
      <c r="G35" s="514"/>
      <c r="H35" s="514"/>
      <c r="I35" s="534"/>
      <c r="J35" s="172"/>
      <c r="K35" s="16"/>
      <c r="L35" s="15"/>
      <c r="M35" s="15"/>
      <c r="N35" s="15"/>
      <c r="O35" s="136" t="s">
        <v>55</v>
      </c>
    </row>
    <row r="36" spans="1:31" ht="36.6"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136" t="s">
        <v>74</v>
      </c>
    </row>
    <row r="37" spans="1:31" x14ac:dyDescent="0.25">
      <c r="A37" s="520"/>
      <c r="B37" s="520"/>
      <c r="C37" s="520"/>
      <c r="D37" s="5"/>
      <c r="E37" s="143"/>
      <c r="F37" s="143"/>
      <c r="H37" s="5"/>
      <c r="I37" s="455" t="s">
        <v>74</v>
      </c>
      <c r="J37" s="17"/>
      <c r="K37" s="518"/>
      <c r="L37" s="5"/>
      <c r="M37" s="518"/>
      <c r="N37" s="5"/>
      <c r="AC37" s="438" t="s">
        <v>68</v>
      </c>
      <c r="AD37" s="439"/>
      <c r="AE37" s="118"/>
    </row>
    <row r="38" spans="1:31" x14ac:dyDescent="0.25">
      <c r="A38" s="17" t="s">
        <v>19</v>
      </c>
      <c r="B38" s="5"/>
      <c r="C38" s="5"/>
      <c r="D38" s="5"/>
      <c r="F38" s="3"/>
      <c r="G38" s="44" t="s">
        <v>3</v>
      </c>
      <c r="H38" s="5"/>
      <c r="I38" s="456"/>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c r="AE38" s="118"/>
    </row>
    <row r="39" spans="1:31" s="5" customFormat="1" ht="12" x14ac:dyDescent="0.2">
      <c r="A39" s="21" t="s">
        <v>28</v>
      </c>
      <c r="B39" s="521"/>
      <c r="C39" s="522"/>
      <c r="D39" s="522"/>
      <c r="E39" s="522"/>
      <c r="F39" s="523"/>
      <c r="G39" s="137"/>
      <c r="H39" s="22"/>
      <c r="I39" s="111"/>
      <c r="J39" s="23"/>
      <c r="K39" s="145" t="str">
        <f>IF(I39="","",IF($I$37=$O$35,$K$59*P39/100,IF($I$37=$O$36,$K$59/S39*R39,"")))</f>
        <v/>
      </c>
      <c r="L39" s="142"/>
      <c r="M39" s="145" t="str">
        <f t="shared" ref="M39:M58" si="0">IF(I39="","",IF($I$37=$O$35,$M$59*P39/100,IF($I$37=$O$36,$M$59/S39*R39,"")))</f>
        <v/>
      </c>
      <c r="N39" s="24"/>
      <c r="O39" s="25" t="e">
        <f t="shared" ref="O39:O58" si="1">LEFT(I39,FIND("%",I39)-1)</f>
        <v>#VALUE!</v>
      </c>
      <c r="P39" s="26">
        <f t="shared" ref="P39:P58" si="2">IFERROR(O39,I39)</f>
        <v>0</v>
      </c>
      <c r="Q39" s="1"/>
      <c r="R39" s="25" t="e">
        <f t="shared" ref="R39:R58" si="3">LEFT(I39,FIND("/",I39)-1)</f>
        <v>#VALUE!</v>
      </c>
      <c r="S39" s="26" t="e">
        <f t="shared" ref="S39:S58" si="4">MID(I39,FIND("/",I39)+1,55)</f>
        <v>#VALUE!</v>
      </c>
      <c r="U39" s="27" t="e">
        <f t="shared" ref="U39:U58" si="5">IF($I$37=$O$35,P39,IF($I$37=$O$36,100/S39*R39,""))</f>
        <v>#VALUE!</v>
      </c>
      <c r="W39" s="109">
        <f t="shared" ref="W39:W58" si="6">IF(P39=0,0,U39)</f>
        <v>0</v>
      </c>
      <c r="Y39" s="123"/>
      <c r="Z39" s="124" t="s">
        <v>63</v>
      </c>
      <c r="AA39" s="131">
        <f>IF(I37=O35,1,IF(I37=O34,"",0))</f>
        <v>0</v>
      </c>
      <c r="AB39" s="119"/>
      <c r="AC39" s="27" t="b">
        <f>IF(ISERROR(FIND("/",P39,1))=FALSE,1)</f>
        <v>0</v>
      </c>
      <c r="AD39" s="27" t="str">
        <f>IF(ISERROR(W39&gt;0),1,"FALSCH")</f>
        <v>FALSCH</v>
      </c>
      <c r="AE39" s="268"/>
    </row>
    <row r="40" spans="1:31" s="5" customFormat="1" ht="12" customHeight="1" x14ac:dyDescent="0.2">
      <c r="A40" s="28" t="s">
        <v>29</v>
      </c>
      <c r="B40" s="524"/>
      <c r="C40" s="525"/>
      <c r="D40" s="525"/>
      <c r="E40" s="525"/>
      <c r="F40" s="526"/>
      <c r="G40" s="138"/>
      <c r="H40" s="22"/>
      <c r="I40" s="112"/>
      <c r="J40" s="23"/>
      <c r="K40" s="146" t="str">
        <f t="shared" ref="K40:K58" si="7">IF(I40="","",IF($I$37=$O$35,$K$59*P40/100,IF($I$37=$O$36,$K$59/S40*R40,"")))</f>
        <v/>
      </c>
      <c r="L40" s="22"/>
      <c r="M40" s="146" t="str">
        <f t="shared" si="0"/>
        <v/>
      </c>
      <c r="O40" s="25" t="e">
        <f t="shared" si="1"/>
        <v>#VALUE!</v>
      </c>
      <c r="P40" s="26">
        <f t="shared" si="2"/>
        <v>0</v>
      </c>
      <c r="Q40" s="29"/>
      <c r="R40" s="25" t="e">
        <f t="shared" si="3"/>
        <v>#VALUE!</v>
      </c>
      <c r="S40" s="26" t="e">
        <f t="shared" si="4"/>
        <v>#VALUE!</v>
      </c>
      <c r="U40" s="27" t="e">
        <f t="shared" si="5"/>
        <v>#VALUE!</v>
      </c>
      <c r="W40" s="109">
        <f t="shared" si="6"/>
        <v>0</v>
      </c>
      <c r="Y40" s="123"/>
      <c r="Z40" s="124" t="s">
        <v>64</v>
      </c>
      <c r="AA40" s="131">
        <f>IF(I37=O36,1,IF(I37=O34,"",0))</f>
        <v>1</v>
      </c>
      <c r="AB40" s="119"/>
      <c r="AC40" s="27" t="b">
        <f t="shared" ref="AC40:AC58" si="8">IF(ISERROR(FIND("/",P40,1))=FALSE,1)</f>
        <v>0</v>
      </c>
      <c r="AD40" s="27" t="str">
        <f t="shared" ref="AD40:AD58" si="9">IF(ISERROR(W40&gt;0),1,"FALSCH")</f>
        <v>FALSCH</v>
      </c>
      <c r="AE40" s="268"/>
    </row>
    <row r="41" spans="1:31" s="5" customFormat="1" ht="12" customHeight="1" x14ac:dyDescent="0.2">
      <c r="A41" s="28" t="s">
        <v>30</v>
      </c>
      <c r="B41" s="524"/>
      <c r="C41" s="525"/>
      <c r="D41" s="525"/>
      <c r="E41" s="525"/>
      <c r="F41" s="526"/>
      <c r="G41" s="138"/>
      <c r="H41" s="22"/>
      <c r="I41" s="112"/>
      <c r="J41" s="23"/>
      <c r="K41" s="146" t="str">
        <f t="shared" si="7"/>
        <v/>
      </c>
      <c r="L41" s="22"/>
      <c r="M41" s="146" t="str">
        <f t="shared" si="0"/>
        <v/>
      </c>
      <c r="O41" s="25" t="e">
        <f t="shared" si="1"/>
        <v>#VALUE!</v>
      </c>
      <c r="P41" s="26">
        <f t="shared" si="2"/>
        <v>0</v>
      </c>
      <c r="Q41" s="1"/>
      <c r="R41" s="25" t="e">
        <f t="shared" si="3"/>
        <v>#VALUE!</v>
      </c>
      <c r="S41" s="26" t="e">
        <f t="shared" si="4"/>
        <v>#VALUE!</v>
      </c>
      <c r="U41" s="27" t="e">
        <f t="shared" si="5"/>
        <v>#VALUE!</v>
      </c>
      <c r="W41" s="109">
        <f t="shared" si="6"/>
        <v>0</v>
      </c>
      <c r="Y41" s="119"/>
      <c r="Z41" s="1"/>
      <c r="AA41" s="122" t="s">
        <v>73</v>
      </c>
      <c r="AB41" s="119"/>
      <c r="AC41" s="27" t="b">
        <f t="shared" si="8"/>
        <v>0</v>
      </c>
      <c r="AD41" s="27" t="str">
        <f t="shared" si="9"/>
        <v>FALSCH</v>
      </c>
      <c r="AE41" s="268"/>
    </row>
    <row r="42" spans="1:31" s="5" customFormat="1" ht="12" customHeight="1" x14ac:dyDescent="0.2">
      <c r="A42" s="28" t="s">
        <v>31</v>
      </c>
      <c r="B42" s="524"/>
      <c r="C42" s="525"/>
      <c r="D42" s="525"/>
      <c r="E42" s="525"/>
      <c r="F42" s="526"/>
      <c r="G42" s="138"/>
      <c r="H42" s="22"/>
      <c r="I42" s="112"/>
      <c r="J42" s="23"/>
      <c r="K42" s="146" t="str">
        <f t="shared" si="7"/>
        <v/>
      </c>
      <c r="L42" s="22"/>
      <c r="M42" s="146" t="str">
        <f t="shared" si="0"/>
        <v/>
      </c>
      <c r="O42" s="25" t="e">
        <f t="shared" si="1"/>
        <v>#VALUE!</v>
      </c>
      <c r="P42" s="26">
        <f t="shared" si="2"/>
        <v>0</v>
      </c>
      <c r="Q42" s="1"/>
      <c r="R42" s="25" t="e">
        <f t="shared" si="3"/>
        <v>#VALUE!</v>
      </c>
      <c r="S42" s="26" t="e">
        <f t="shared" si="4"/>
        <v>#VALUE!</v>
      </c>
      <c r="U42" s="27" t="e">
        <f t="shared" si="5"/>
        <v>#VALUE!</v>
      </c>
      <c r="W42" s="109">
        <f t="shared" si="6"/>
        <v>0</v>
      </c>
      <c r="Y42" s="119"/>
      <c r="Z42" s="1"/>
      <c r="AA42" s="120"/>
      <c r="AB42" s="120"/>
      <c r="AC42" s="27" t="b">
        <f t="shared" si="8"/>
        <v>0</v>
      </c>
      <c r="AD42" s="27" t="str">
        <f t="shared" si="9"/>
        <v>FALSCH</v>
      </c>
      <c r="AE42" s="268"/>
    </row>
    <row r="43" spans="1:31" s="5" customFormat="1" ht="12" customHeight="1" x14ac:dyDescent="0.2">
      <c r="A43" s="28" t="s">
        <v>32</v>
      </c>
      <c r="B43" s="524"/>
      <c r="C43" s="525"/>
      <c r="D43" s="525"/>
      <c r="E43" s="525"/>
      <c r="F43" s="526"/>
      <c r="G43" s="138"/>
      <c r="H43" s="22"/>
      <c r="I43" s="112"/>
      <c r="J43" s="23"/>
      <c r="K43" s="146" t="str">
        <f t="shared" si="7"/>
        <v/>
      </c>
      <c r="L43" s="22"/>
      <c r="M43" s="146" t="str">
        <f t="shared" si="0"/>
        <v/>
      </c>
      <c r="O43" s="25" t="e">
        <f t="shared" si="1"/>
        <v>#VALUE!</v>
      </c>
      <c r="P43" s="26">
        <f t="shared" si="2"/>
        <v>0</v>
      </c>
      <c r="Q43" s="1"/>
      <c r="R43" s="25" t="e">
        <f t="shared" si="3"/>
        <v>#VALUE!</v>
      </c>
      <c r="S43" s="26" t="e">
        <f t="shared" si="4"/>
        <v>#VALUE!</v>
      </c>
      <c r="U43" s="27" t="e">
        <f t="shared" si="5"/>
        <v>#VALUE!</v>
      </c>
      <c r="W43" s="109">
        <f t="shared" si="6"/>
        <v>0</v>
      </c>
      <c r="Y43" s="119"/>
      <c r="Z43" s="1"/>
      <c r="AA43" s="119"/>
      <c r="AB43" s="119"/>
      <c r="AC43" s="27" t="b">
        <f t="shared" si="8"/>
        <v>0</v>
      </c>
      <c r="AD43" s="27" t="str">
        <f t="shared" si="9"/>
        <v>FALSCH</v>
      </c>
      <c r="AE43" s="268"/>
    </row>
    <row r="44" spans="1:31" s="5" customFormat="1" ht="12" customHeight="1" x14ac:dyDescent="0.2">
      <c r="A44" s="28" t="s">
        <v>33</v>
      </c>
      <c r="B44" s="524"/>
      <c r="C44" s="525"/>
      <c r="D44" s="525"/>
      <c r="E44" s="525"/>
      <c r="F44" s="526"/>
      <c r="G44" s="138"/>
      <c r="H44" s="22"/>
      <c r="I44" s="112"/>
      <c r="J44" s="23"/>
      <c r="K44" s="146" t="str">
        <f t="shared" si="7"/>
        <v/>
      </c>
      <c r="L44" s="22"/>
      <c r="M44" s="146" t="str">
        <f t="shared" si="0"/>
        <v/>
      </c>
      <c r="O44" s="25" t="e">
        <f t="shared" si="1"/>
        <v>#VALUE!</v>
      </c>
      <c r="P44" s="26">
        <f t="shared" si="2"/>
        <v>0</v>
      </c>
      <c r="Q44" s="1"/>
      <c r="R44" s="25" t="e">
        <f t="shared" si="3"/>
        <v>#VALUE!</v>
      </c>
      <c r="S44" s="26" t="e">
        <f t="shared" si="4"/>
        <v>#VALUE!</v>
      </c>
      <c r="T44" s="30"/>
      <c r="U44" s="27" t="e">
        <f t="shared" si="5"/>
        <v>#VALUE!</v>
      </c>
      <c r="W44" s="109">
        <f t="shared" si="6"/>
        <v>0</v>
      </c>
      <c r="Y44" s="119"/>
      <c r="Z44" s="1"/>
      <c r="AA44" s="119"/>
      <c r="AB44" s="119"/>
      <c r="AC44" s="27" t="b">
        <f t="shared" si="8"/>
        <v>0</v>
      </c>
      <c r="AD44" s="27" t="str">
        <f t="shared" si="9"/>
        <v>FALSCH</v>
      </c>
      <c r="AE44" s="268"/>
    </row>
    <row r="45" spans="1:31" s="5" customFormat="1" ht="12" customHeight="1" x14ac:dyDescent="0.2">
      <c r="A45" s="28" t="s">
        <v>34</v>
      </c>
      <c r="B45" s="524"/>
      <c r="C45" s="525"/>
      <c r="D45" s="525"/>
      <c r="E45" s="525"/>
      <c r="F45" s="526"/>
      <c r="G45" s="138"/>
      <c r="H45" s="22"/>
      <c r="I45" s="112"/>
      <c r="J45" s="23"/>
      <c r="K45" s="146" t="str">
        <f t="shared" si="7"/>
        <v/>
      </c>
      <c r="L45" s="22"/>
      <c r="M45" s="146" t="str">
        <f t="shared" si="0"/>
        <v/>
      </c>
      <c r="O45" s="25" t="e">
        <f t="shared" si="1"/>
        <v>#VALUE!</v>
      </c>
      <c r="P45" s="26">
        <f t="shared" si="2"/>
        <v>0</v>
      </c>
      <c r="Q45" s="1"/>
      <c r="R45" s="25" t="e">
        <f t="shared" si="3"/>
        <v>#VALUE!</v>
      </c>
      <c r="S45" s="26" t="e">
        <f t="shared" si="4"/>
        <v>#VALUE!</v>
      </c>
      <c r="U45" s="27" t="e">
        <f t="shared" si="5"/>
        <v>#VALUE!</v>
      </c>
      <c r="W45" s="109">
        <f t="shared" si="6"/>
        <v>0</v>
      </c>
      <c r="Y45" s="119"/>
      <c r="Z45" s="1"/>
      <c r="AA45" s="119"/>
      <c r="AB45" s="119"/>
      <c r="AC45" s="27" t="b">
        <f t="shared" si="8"/>
        <v>0</v>
      </c>
      <c r="AD45" s="27" t="str">
        <f t="shared" si="9"/>
        <v>FALSCH</v>
      </c>
      <c r="AE45" s="268"/>
    </row>
    <row r="46" spans="1:31" s="5" customFormat="1" ht="12" customHeight="1" x14ac:dyDescent="0.2">
      <c r="A46" s="28" t="s">
        <v>35</v>
      </c>
      <c r="B46" s="524"/>
      <c r="C46" s="525"/>
      <c r="D46" s="525"/>
      <c r="E46" s="525"/>
      <c r="F46" s="526"/>
      <c r="G46" s="138"/>
      <c r="H46" s="22"/>
      <c r="I46" s="112"/>
      <c r="J46" s="23"/>
      <c r="K46" s="146" t="str">
        <f t="shared" si="7"/>
        <v/>
      </c>
      <c r="L46" s="22"/>
      <c r="M46" s="146" t="str">
        <f t="shared" si="0"/>
        <v/>
      </c>
      <c r="O46" s="25" t="e">
        <f t="shared" si="1"/>
        <v>#VALUE!</v>
      </c>
      <c r="P46" s="26">
        <f t="shared" si="2"/>
        <v>0</v>
      </c>
      <c r="Q46" s="1"/>
      <c r="R46" s="25" t="e">
        <f t="shared" si="3"/>
        <v>#VALUE!</v>
      </c>
      <c r="S46" s="26" t="e">
        <f t="shared" si="4"/>
        <v>#VALUE!</v>
      </c>
      <c r="U46" s="27" t="e">
        <f t="shared" si="5"/>
        <v>#VALUE!</v>
      </c>
      <c r="W46" s="109">
        <f t="shared" si="6"/>
        <v>0</v>
      </c>
      <c r="Y46" s="119"/>
      <c r="Z46" s="1"/>
      <c r="AA46" s="119"/>
      <c r="AB46" s="119"/>
      <c r="AC46" s="27" t="b">
        <f t="shared" si="8"/>
        <v>0</v>
      </c>
      <c r="AD46" s="27" t="str">
        <f t="shared" si="9"/>
        <v>FALSCH</v>
      </c>
      <c r="AE46" s="268"/>
    </row>
    <row r="47" spans="1:31" s="5" customFormat="1" ht="12" customHeight="1" x14ac:dyDescent="0.2">
      <c r="A47" s="28" t="s">
        <v>40</v>
      </c>
      <c r="B47" s="524"/>
      <c r="C47" s="525"/>
      <c r="D47" s="525"/>
      <c r="E47" s="525"/>
      <c r="F47" s="526"/>
      <c r="G47" s="138"/>
      <c r="H47" s="22"/>
      <c r="I47" s="112"/>
      <c r="J47" s="23"/>
      <c r="K47" s="146" t="str">
        <f t="shared" si="7"/>
        <v/>
      </c>
      <c r="L47" s="22"/>
      <c r="M47" s="146" t="str">
        <f t="shared" si="0"/>
        <v/>
      </c>
      <c r="O47" s="25" t="e">
        <f t="shared" si="1"/>
        <v>#VALUE!</v>
      </c>
      <c r="P47" s="26">
        <f t="shared" si="2"/>
        <v>0</v>
      </c>
      <c r="Q47" s="1"/>
      <c r="R47" s="25" t="e">
        <f t="shared" si="3"/>
        <v>#VALUE!</v>
      </c>
      <c r="S47" s="26" t="e">
        <f t="shared" si="4"/>
        <v>#VALUE!</v>
      </c>
      <c r="U47" s="27" t="e">
        <f t="shared" si="5"/>
        <v>#VALUE!</v>
      </c>
      <c r="W47" s="109">
        <f t="shared" si="6"/>
        <v>0</v>
      </c>
      <c r="Y47" s="119"/>
      <c r="Z47" s="1"/>
      <c r="AA47" s="119"/>
      <c r="AB47" s="119"/>
      <c r="AC47" s="27" t="b">
        <f t="shared" si="8"/>
        <v>0</v>
      </c>
      <c r="AD47" s="27" t="str">
        <f t="shared" si="9"/>
        <v>FALSCH</v>
      </c>
      <c r="AE47" s="268"/>
    </row>
    <row r="48" spans="1:31" s="5" customFormat="1" ht="12" customHeight="1" x14ac:dyDescent="0.2">
      <c r="A48" s="28" t="s">
        <v>41</v>
      </c>
      <c r="B48" s="524"/>
      <c r="C48" s="525"/>
      <c r="D48" s="525"/>
      <c r="E48" s="525"/>
      <c r="F48" s="526"/>
      <c r="G48" s="138"/>
      <c r="H48" s="22"/>
      <c r="I48" s="112"/>
      <c r="J48" s="23"/>
      <c r="K48" s="146" t="str">
        <f t="shared" si="7"/>
        <v/>
      </c>
      <c r="L48" s="22"/>
      <c r="M48" s="146" t="str">
        <f t="shared" si="0"/>
        <v/>
      </c>
      <c r="O48" s="25" t="e">
        <f t="shared" si="1"/>
        <v>#VALUE!</v>
      </c>
      <c r="P48" s="26">
        <f t="shared" si="2"/>
        <v>0</v>
      </c>
      <c r="Q48" s="1"/>
      <c r="R48" s="25" t="e">
        <f t="shared" si="3"/>
        <v>#VALUE!</v>
      </c>
      <c r="S48" s="26" t="e">
        <f t="shared" si="4"/>
        <v>#VALUE!</v>
      </c>
      <c r="U48" s="27" t="e">
        <f t="shared" si="5"/>
        <v>#VALUE!</v>
      </c>
      <c r="W48" s="109">
        <f t="shared" si="6"/>
        <v>0</v>
      </c>
      <c r="Y48" s="119"/>
      <c r="Z48" s="1"/>
      <c r="AA48" s="119"/>
      <c r="AB48" s="119"/>
      <c r="AC48" s="27" t="b">
        <f t="shared" si="8"/>
        <v>0</v>
      </c>
      <c r="AD48" s="27" t="str">
        <f t="shared" si="9"/>
        <v>FALSCH</v>
      </c>
      <c r="AE48" s="268"/>
    </row>
    <row r="49" spans="1:31" s="5" customFormat="1" ht="12" customHeight="1" x14ac:dyDescent="0.2">
      <c r="A49" s="28" t="s">
        <v>42</v>
      </c>
      <c r="B49" s="524"/>
      <c r="C49" s="525"/>
      <c r="D49" s="525"/>
      <c r="E49" s="525"/>
      <c r="F49" s="526"/>
      <c r="G49" s="138"/>
      <c r="H49" s="22"/>
      <c r="I49" s="112"/>
      <c r="J49" s="23"/>
      <c r="K49" s="146" t="str">
        <f t="shared" si="7"/>
        <v/>
      </c>
      <c r="L49" s="22"/>
      <c r="M49" s="146" t="str">
        <f t="shared" si="0"/>
        <v/>
      </c>
      <c r="O49" s="25" t="e">
        <f t="shared" si="1"/>
        <v>#VALUE!</v>
      </c>
      <c r="P49" s="26">
        <f t="shared" si="2"/>
        <v>0</v>
      </c>
      <c r="Q49" s="1"/>
      <c r="R49" s="25" t="e">
        <f t="shared" si="3"/>
        <v>#VALUE!</v>
      </c>
      <c r="S49" s="26" t="e">
        <f t="shared" si="4"/>
        <v>#VALUE!</v>
      </c>
      <c r="U49" s="27" t="e">
        <f t="shared" si="5"/>
        <v>#VALUE!</v>
      </c>
      <c r="W49" s="109">
        <f t="shared" si="6"/>
        <v>0</v>
      </c>
      <c r="Y49" s="119"/>
      <c r="Z49" s="1"/>
      <c r="AA49" s="119"/>
      <c r="AB49" s="119"/>
      <c r="AC49" s="27" t="b">
        <f t="shared" si="8"/>
        <v>0</v>
      </c>
      <c r="AD49" s="27" t="str">
        <f t="shared" si="9"/>
        <v>FALSCH</v>
      </c>
      <c r="AE49" s="268"/>
    </row>
    <row r="50" spans="1:31" s="5" customFormat="1" ht="12" customHeight="1" x14ac:dyDescent="0.2">
      <c r="A50" s="28" t="s">
        <v>43</v>
      </c>
      <c r="B50" s="524"/>
      <c r="C50" s="525"/>
      <c r="D50" s="525"/>
      <c r="E50" s="525"/>
      <c r="F50" s="526"/>
      <c r="G50" s="138"/>
      <c r="H50" s="22"/>
      <c r="I50" s="112"/>
      <c r="J50" s="23"/>
      <c r="K50" s="146" t="str">
        <f t="shared" si="7"/>
        <v/>
      </c>
      <c r="L50" s="22"/>
      <c r="M50" s="146" t="str">
        <f t="shared" si="0"/>
        <v/>
      </c>
      <c r="O50" s="25" t="e">
        <f t="shared" si="1"/>
        <v>#VALUE!</v>
      </c>
      <c r="P50" s="26">
        <f t="shared" si="2"/>
        <v>0</v>
      </c>
      <c r="Q50" s="1"/>
      <c r="R50" s="25" t="e">
        <f t="shared" si="3"/>
        <v>#VALUE!</v>
      </c>
      <c r="S50" s="26" t="e">
        <f t="shared" si="4"/>
        <v>#VALUE!</v>
      </c>
      <c r="U50" s="27" t="e">
        <f t="shared" si="5"/>
        <v>#VALUE!</v>
      </c>
      <c r="W50" s="109">
        <f t="shared" si="6"/>
        <v>0</v>
      </c>
      <c r="Y50" s="119"/>
      <c r="Z50" s="1"/>
      <c r="AA50" s="119"/>
      <c r="AB50" s="119"/>
      <c r="AC50" s="27" t="b">
        <f t="shared" si="8"/>
        <v>0</v>
      </c>
      <c r="AD50" s="27" t="str">
        <f t="shared" si="9"/>
        <v>FALSCH</v>
      </c>
      <c r="AE50" s="268"/>
    </row>
    <row r="51" spans="1:31" s="5" customFormat="1" ht="12" customHeight="1" x14ac:dyDescent="0.2">
      <c r="A51" s="28" t="s">
        <v>44</v>
      </c>
      <c r="B51" s="524"/>
      <c r="C51" s="525"/>
      <c r="D51" s="525"/>
      <c r="E51" s="525"/>
      <c r="F51" s="526"/>
      <c r="G51" s="138"/>
      <c r="H51" s="22"/>
      <c r="I51" s="112"/>
      <c r="J51" s="23"/>
      <c r="K51" s="146" t="str">
        <f t="shared" si="7"/>
        <v/>
      </c>
      <c r="L51" s="22"/>
      <c r="M51" s="146" t="str">
        <f t="shared" si="0"/>
        <v/>
      </c>
      <c r="O51" s="25" t="e">
        <f t="shared" si="1"/>
        <v>#VALUE!</v>
      </c>
      <c r="P51" s="26">
        <f t="shared" si="2"/>
        <v>0</v>
      </c>
      <c r="Q51" s="1"/>
      <c r="R51" s="25" t="e">
        <f t="shared" si="3"/>
        <v>#VALUE!</v>
      </c>
      <c r="S51" s="26" t="e">
        <f t="shared" si="4"/>
        <v>#VALUE!</v>
      </c>
      <c r="U51" s="27" t="e">
        <f t="shared" si="5"/>
        <v>#VALUE!</v>
      </c>
      <c r="W51" s="109">
        <f t="shared" si="6"/>
        <v>0</v>
      </c>
      <c r="Y51" s="119"/>
      <c r="Z51" s="1"/>
      <c r="AA51" s="119"/>
      <c r="AB51" s="119"/>
      <c r="AC51" s="27" t="b">
        <f t="shared" si="8"/>
        <v>0</v>
      </c>
      <c r="AD51" s="27" t="str">
        <f t="shared" si="9"/>
        <v>FALSCH</v>
      </c>
      <c r="AE51" s="268"/>
    </row>
    <row r="52" spans="1:31" s="5" customFormat="1" ht="12" customHeight="1" x14ac:dyDescent="0.2">
      <c r="A52" s="28" t="s">
        <v>45</v>
      </c>
      <c r="B52" s="524"/>
      <c r="C52" s="525"/>
      <c r="D52" s="525"/>
      <c r="E52" s="525"/>
      <c r="F52" s="526"/>
      <c r="G52" s="138"/>
      <c r="H52" s="22"/>
      <c r="I52" s="112"/>
      <c r="J52" s="23"/>
      <c r="K52" s="146" t="str">
        <f t="shared" si="7"/>
        <v/>
      </c>
      <c r="L52" s="22"/>
      <c r="M52" s="146" t="str">
        <f t="shared" si="0"/>
        <v/>
      </c>
      <c r="O52" s="25" t="e">
        <f t="shared" si="1"/>
        <v>#VALUE!</v>
      </c>
      <c r="P52" s="26">
        <f t="shared" si="2"/>
        <v>0</v>
      </c>
      <c r="Q52" s="1"/>
      <c r="R52" s="25" t="e">
        <f t="shared" si="3"/>
        <v>#VALUE!</v>
      </c>
      <c r="S52" s="26" t="e">
        <f t="shared" si="4"/>
        <v>#VALUE!</v>
      </c>
      <c r="U52" s="27" t="e">
        <f t="shared" si="5"/>
        <v>#VALUE!</v>
      </c>
      <c r="W52" s="109">
        <f t="shared" si="6"/>
        <v>0</v>
      </c>
      <c r="Y52" s="119"/>
      <c r="Z52" s="1"/>
      <c r="AA52" s="119"/>
      <c r="AB52" s="119"/>
      <c r="AC52" s="27" t="b">
        <f t="shared" si="8"/>
        <v>0</v>
      </c>
      <c r="AD52" s="27" t="str">
        <f t="shared" si="9"/>
        <v>FALSCH</v>
      </c>
      <c r="AE52" s="268"/>
    </row>
    <row r="53" spans="1:31" s="5" customFormat="1" ht="12" customHeight="1" x14ac:dyDescent="0.2">
      <c r="A53" s="28" t="s">
        <v>46</v>
      </c>
      <c r="B53" s="524"/>
      <c r="C53" s="525"/>
      <c r="D53" s="525"/>
      <c r="E53" s="525"/>
      <c r="F53" s="526"/>
      <c r="G53" s="138"/>
      <c r="H53" s="22"/>
      <c r="I53" s="112"/>
      <c r="J53" s="23"/>
      <c r="K53" s="146" t="str">
        <f t="shared" si="7"/>
        <v/>
      </c>
      <c r="L53" s="22"/>
      <c r="M53" s="146" t="str">
        <f t="shared" si="0"/>
        <v/>
      </c>
      <c r="O53" s="25" t="e">
        <f t="shared" si="1"/>
        <v>#VALUE!</v>
      </c>
      <c r="P53" s="26">
        <f t="shared" si="2"/>
        <v>0</v>
      </c>
      <c r="Q53" s="1"/>
      <c r="R53" s="25" t="e">
        <f t="shared" si="3"/>
        <v>#VALUE!</v>
      </c>
      <c r="S53" s="26" t="e">
        <f t="shared" si="4"/>
        <v>#VALUE!</v>
      </c>
      <c r="U53" s="27" t="e">
        <f t="shared" si="5"/>
        <v>#VALUE!</v>
      </c>
      <c r="W53" s="109">
        <f t="shared" si="6"/>
        <v>0</v>
      </c>
      <c r="Y53" s="119"/>
      <c r="Z53" s="1"/>
      <c r="AA53" s="119"/>
      <c r="AB53" s="119"/>
      <c r="AC53" s="27" t="b">
        <f t="shared" si="8"/>
        <v>0</v>
      </c>
      <c r="AD53" s="27" t="str">
        <f t="shared" si="9"/>
        <v>FALSCH</v>
      </c>
      <c r="AE53" s="268"/>
    </row>
    <row r="54" spans="1:31" s="5" customFormat="1" ht="12" customHeight="1" x14ac:dyDescent="0.2">
      <c r="A54" s="28" t="s">
        <v>47</v>
      </c>
      <c r="B54" s="524"/>
      <c r="C54" s="525"/>
      <c r="D54" s="525"/>
      <c r="E54" s="525"/>
      <c r="F54" s="526"/>
      <c r="G54" s="138"/>
      <c r="H54" s="22"/>
      <c r="I54" s="112"/>
      <c r="J54" s="23"/>
      <c r="K54" s="146" t="str">
        <f t="shared" si="7"/>
        <v/>
      </c>
      <c r="L54" s="22"/>
      <c r="M54" s="146" t="str">
        <f t="shared" si="0"/>
        <v/>
      </c>
      <c r="O54" s="25" t="e">
        <f t="shared" si="1"/>
        <v>#VALUE!</v>
      </c>
      <c r="P54" s="26">
        <f t="shared" si="2"/>
        <v>0</v>
      </c>
      <c r="Q54" s="1"/>
      <c r="R54" s="25" t="e">
        <f t="shared" si="3"/>
        <v>#VALUE!</v>
      </c>
      <c r="S54" s="26" t="e">
        <f t="shared" si="4"/>
        <v>#VALUE!</v>
      </c>
      <c r="U54" s="27" t="e">
        <f t="shared" si="5"/>
        <v>#VALUE!</v>
      </c>
      <c r="W54" s="109">
        <f t="shared" si="6"/>
        <v>0</v>
      </c>
      <c r="Y54" s="119"/>
      <c r="Z54" s="1"/>
      <c r="AA54" s="119"/>
      <c r="AB54" s="119"/>
      <c r="AC54" s="27" t="b">
        <f t="shared" si="8"/>
        <v>0</v>
      </c>
      <c r="AD54" s="27" t="str">
        <f t="shared" si="9"/>
        <v>FALSCH</v>
      </c>
      <c r="AE54" s="268"/>
    </row>
    <row r="55" spans="1:31" s="5" customFormat="1" ht="12" customHeight="1" x14ac:dyDescent="0.2">
      <c r="A55" s="28" t="s">
        <v>48</v>
      </c>
      <c r="B55" s="524"/>
      <c r="C55" s="525"/>
      <c r="D55" s="525"/>
      <c r="E55" s="525"/>
      <c r="F55" s="526"/>
      <c r="G55" s="138"/>
      <c r="H55" s="22"/>
      <c r="I55" s="112"/>
      <c r="J55" s="23"/>
      <c r="K55" s="146" t="str">
        <f t="shared" si="7"/>
        <v/>
      </c>
      <c r="L55" s="22"/>
      <c r="M55" s="146" t="str">
        <f t="shared" si="0"/>
        <v/>
      </c>
      <c r="O55" s="25" t="e">
        <f t="shared" si="1"/>
        <v>#VALUE!</v>
      </c>
      <c r="P55" s="26">
        <f t="shared" si="2"/>
        <v>0</v>
      </c>
      <c r="Q55" s="1"/>
      <c r="R55" s="25" t="e">
        <f t="shared" si="3"/>
        <v>#VALUE!</v>
      </c>
      <c r="S55" s="26" t="e">
        <f t="shared" si="4"/>
        <v>#VALUE!</v>
      </c>
      <c r="U55" s="27" t="e">
        <f t="shared" si="5"/>
        <v>#VALUE!</v>
      </c>
      <c r="W55" s="109">
        <f t="shared" si="6"/>
        <v>0</v>
      </c>
      <c r="Y55" s="119"/>
      <c r="Z55" s="1"/>
      <c r="AA55" s="119"/>
      <c r="AB55" s="119"/>
      <c r="AC55" s="27" t="b">
        <f t="shared" si="8"/>
        <v>0</v>
      </c>
      <c r="AD55" s="27" t="str">
        <f t="shared" si="9"/>
        <v>FALSCH</v>
      </c>
      <c r="AE55" s="268"/>
    </row>
    <row r="56" spans="1:31" s="5" customFormat="1" ht="12" customHeight="1" x14ac:dyDescent="0.2">
      <c r="A56" s="28" t="s">
        <v>49</v>
      </c>
      <c r="B56" s="524"/>
      <c r="C56" s="525"/>
      <c r="D56" s="525"/>
      <c r="E56" s="525"/>
      <c r="F56" s="526"/>
      <c r="G56" s="138"/>
      <c r="H56" s="22"/>
      <c r="I56" s="112"/>
      <c r="J56" s="23"/>
      <c r="K56" s="146" t="str">
        <f t="shared" si="7"/>
        <v/>
      </c>
      <c r="L56" s="22"/>
      <c r="M56" s="146" t="str">
        <f t="shared" si="0"/>
        <v/>
      </c>
      <c r="O56" s="25" t="e">
        <f t="shared" si="1"/>
        <v>#VALUE!</v>
      </c>
      <c r="P56" s="26">
        <f t="shared" si="2"/>
        <v>0</v>
      </c>
      <c r="Q56" s="1"/>
      <c r="R56" s="25" t="e">
        <f t="shared" si="3"/>
        <v>#VALUE!</v>
      </c>
      <c r="S56" s="26" t="e">
        <f t="shared" si="4"/>
        <v>#VALUE!</v>
      </c>
      <c r="U56" s="27" t="e">
        <f t="shared" si="5"/>
        <v>#VALUE!</v>
      </c>
      <c r="W56" s="109">
        <f t="shared" si="6"/>
        <v>0</v>
      </c>
      <c r="Y56" s="119"/>
      <c r="Z56" s="1"/>
      <c r="AA56" s="119"/>
      <c r="AB56" s="119"/>
      <c r="AC56" s="27" t="b">
        <f t="shared" si="8"/>
        <v>0</v>
      </c>
      <c r="AD56" s="27" t="str">
        <f t="shared" si="9"/>
        <v>FALSCH</v>
      </c>
      <c r="AE56" s="268"/>
    </row>
    <row r="57" spans="1:31" s="5" customFormat="1" ht="12" customHeight="1" x14ac:dyDescent="0.2">
      <c r="A57" s="28" t="s">
        <v>50</v>
      </c>
      <c r="B57" s="524"/>
      <c r="C57" s="525"/>
      <c r="D57" s="525"/>
      <c r="E57" s="525"/>
      <c r="F57" s="526"/>
      <c r="G57" s="138"/>
      <c r="H57" s="22"/>
      <c r="I57" s="112"/>
      <c r="J57" s="23"/>
      <c r="K57" s="146" t="str">
        <f t="shared" si="7"/>
        <v/>
      </c>
      <c r="L57" s="22"/>
      <c r="M57" s="146" t="str">
        <f t="shared" si="0"/>
        <v/>
      </c>
      <c r="O57" s="25" t="e">
        <f t="shared" si="1"/>
        <v>#VALUE!</v>
      </c>
      <c r="P57" s="26">
        <f t="shared" si="2"/>
        <v>0</v>
      </c>
      <c r="Q57" s="1"/>
      <c r="R57" s="25" t="e">
        <f t="shared" si="3"/>
        <v>#VALUE!</v>
      </c>
      <c r="S57" s="26" t="e">
        <f t="shared" si="4"/>
        <v>#VALUE!</v>
      </c>
      <c r="U57" s="27" t="e">
        <f t="shared" si="5"/>
        <v>#VALUE!</v>
      </c>
      <c r="W57" s="109">
        <f t="shared" si="6"/>
        <v>0</v>
      </c>
      <c r="Y57" s="119"/>
      <c r="Z57" s="1"/>
      <c r="AA57" s="119"/>
      <c r="AB57" s="119"/>
      <c r="AC57" s="27" t="b">
        <f t="shared" si="8"/>
        <v>0</v>
      </c>
      <c r="AD57" s="27" t="str">
        <f t="shared" si="9"/>
        <v>FALSCH</v>
      </c>
      <c r="AE57" s="268"/>
    </row>
    <row r="58" spans="1:31" s="5" customFormat="1" ht="12" customHeight="1" thickBot="1" x14ac:dyDescent="0.25">
      <c r="A58" s="31" t="s">
        <v>51</v>
      </c>
      <c r="B58" s="529"/>
      <c r="C58" s="530"/>
      <c r="D58" s="530"/>
      <c r="E58" s="530"/>
      <c r="F58" s="531"/>
      <c r="G58" s="139"/>
      <c r="H58" s="22"/>
      <c r="I58" s="133"/>
      <c r="J58" s="23"/>
      <c r="K58" s="147" t="str">
        <f t="shared" si="7"/>
        <v/>
      </c>
      <c r="L58" s="22"/>
      <c r="M58" s="147" t="str">
        <f t="shared" si="0"/>
        <v/>
      </c>
      <c r="O58" s="25" t="e">
        <f t="shared" si="1"/>
        <v>#VALUE!</v>
      </c>
      <c r="P58" s="26">
        <f t="shared" si="2"/>
        <v>0</v>
      </c>
      <c r="Q58" s="1"/>
      <c r="R58" s="25" t="e">
        <f t="shared" si="3"/>
        <v>#VALUE!</v>
      </c>
      <c r="S58" s="26" t="e">
        <f t="shared" si="4"/>
        <v>#VALUE!</v>
      </c>
      <c r="U58" s="27" t="e">
        <f t="shared" si="5"/>
        <v>#VALUE!</v>
      </c>
      <c r="W58" s="109">
        <f t="shared" si="6"/>
        <v>0</v>
      </c>
      <c r="Y58" s="20" t="s">
        <v>63</v>
      </c>
      <c r="Z58" s="2"/>
      <c r="AA58" s="20" t="s">
        <v>64</v>
      </c>
      <c r="AB58" s="118"/>
      <c r="AC58" s="27" t="b">
        <f t="shared" si="8"/>
        <v>0</v>
      </c>
      <c r="AD58" s="27" t="str">
        <f t="shared" si="9"/>
        <v>FALSCH</v>
      </c>
      <c r="AE58" s="268"/>
    </row>
    <row r="59" spans="1:31" ht="13.8" thickBot="1" x14ac:dyDescent="0.3">
      <c r="A59" s="32" t="s">
        <v>65</v>
      </c>
      <c r="B59" s="33"/>
      <c r="C59" s="33"/>
      <c r="D59" s="32"/>
      <c r="E59" s="32"/>
      <c r="F59" s="34"/>
      <c r="G59" s="34"/>
      <c r="H59" s="22"/>
      <c r="I59" s="132" t="str">
        <f>IF(W61&gt;0,"",IF(AA59="1000","1/1",IF(I37=O35,CONCATENATE(Y59,"%"),IF(I37=O36,CONCATENATE(AA59,"/1000"),""))))</f>
        <v>/1000</v>
      </c>
      <c r="J59" s="141"/>
      <c r="K59" s="140">
        <f>E139</f>
        <v>0</v>
      </c>
      <c r="L59" s="73"/>
      <c r="M59" s="140">
        <f>G139</f>
        <v>0</v>
      </c>
      <c r="N59" s="5"/>
      <c r="R59" s="117"/>
      <c r="S59" s="117"/>
      <c r="U59" s="126" t="s">
        <v>70</v>
      </c>
      <c r="V59" s="110"/>
      <c r="W59" s="127">
        <f>W39+W40+W41+W42+W43+W44+W45+W46+W47+W48+W49+W50+W51+W52+W53+W54+W55+W56+W57+W58</f>
        <v>0</v>
      </c>
      <c r="X59" s="128">
        <f>W59*10</f>
        <v>0</v>
      </c>
      <c r="Y59" s="129" t="str">
        <f>IF(AA39=1,TEXT(W59,"###"),"")</f>
        <v/>
      </c>
      <c r="Z59" s="121"/>
      <c r="AA59" s="129" t="str">
        <f>IF(AA40=1,TEXT(X59,"####"),"")</f>
        <v/>
      </c>
      <c r="AB59" s="130"/>
      <c r="AC59" s="20">
        <f>SUM(AC39:AC58)</f>
        <v>0</v>
      </c>
      <c r="AD59" s="20">
        <f>SUM(AD39:AD58)</f>
        <v>0</v>
      </c>
      <c r="AE59" s="118"/>
    </row>
    <row r="60" spans="1:31" ht="13.8" x14ac:dyDescent="0.25">
      <c r="A60" s="517" t="str">
        <f>IF(I37=O34,"Bitte definieren Sie oben im Feld 'Bitte hier auswählen' nach welcher Art die Quoten erfasst werden.",IF(W61&gt;0,"Die Quoten sind nicht korrekt erfasst. Bitte erfassen Sie alle Quoten mit der gleichen Variante (nur Methode 'in Prozent' oder 'als Bruchzahl').",IF(W59&gt;100,"Die Quoten sind zu hoch erfasst. Das Total darf nicht höher als 100% bzw. 1000/1000 sein. Bitte überprüfen Sie Ihre Eingaben.","")))</f>
        <v/>
      </c>
      <c r="B60" s="517"/>
      <c r="C60" s="517"/>
      <c r="D60" s="517"/>
      <c r="E60" s="517"/>
      <c r="F60" s="517"/>
      <c r="G60" s="517"/>
      <c r="H60" s="517"/>
      <c r="I60" s="517"/>
      <c r="J60" s="517"/>
      <c r="K60" s="517"/>
      <c r="L60" s="517"/>
      <c r="M60" s="517"/>
      <c r="N60" s="517"/>
      <c r="R60" s="36"/>
      <c r="S60" s="3"/>
      <c r="V60" s="110"/>
      <c r="W60" s="9"/>
      <c r="AC60" s="416" t="s">
        <v>72</v>
      </c>
      <c r="AD60" s="416"/>
      <c r="AE60" s="269"/>
    </row>
    <row r="61" spans="1:31" ht="13.95" customHeight="1" x14ac:dyDescent="0.25">
      <c r="A61" s="517"/>
      <c r="B61" s="517"/>
      <c r="C61" s="517"/>
      <c r="D61" s="517"/>
      <c r="E61" s="517"/>
      <c r="F61" s="517"/>
      <c r="G61" s="517"/>
      <c r="H61" s="517"/>
      <c r="I61" s="517"/>
      <c r="J61" s="517"/>
      <c r="K61" s="517"/>
      <c r="L61" s="517"/>
      <c r="M61" s="517"/>
      <c r="N61" s="517"/>
      <c r="R61" s="36"/>
      <c r="S61" s="3"/>
      <c r="U61" s="110" t="s">
        <v>115</v>
      </c>
      <c r="V61" s="110"/>
      <c r="W61" s="125">
        <f>IF(AA39=1,AC59,IF(AA40=1,AD59,IF(I37=O34,1)))</f>
        <v>0</v>
      </c>
      <c r="X61" s="1"/>
      <c r="Y61" s="1" t="s">
        <v>75</v>
      </c>
    </row>
    <row r="62" spans="1:31" ht="13.8"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1" s="9" customFormat="1" ht="13.8" x14ac:dyDescent="0.25">
      <c r="A63" s="38"/>
      <c r="B63" s="39"/>
      <c r="C63" s="40"/>
      <c r="D63" s="40"/>
      <c r="E63" s="35"/>
      <c r="F63" s="37"/>
      <c r="G63" s="39"/>
      <c r="H63" s="40"/>
      <c r="I63" s="40"/>
      <c r="J63" s="40"/>
      <c r="K63" s="40"/>
      <c r="L63" s="40"/>
      <c r="M63" s="40"/>
      <c r="N63" s="40"/>
      <c r="O63" s="1"/>
      <c r="P63" s="1"/>
      <c r="Q63" s="1"/>
      <c r="R63" s="2"/>
      <c r="S63" s="2"/>
    </row>
    <row r="64" spans="1:31" ht="13.95" customHeight="1" x14ac:dyDescent="0.25">
      <c r="A64" s="491" t="s">
        <v>110</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",A39,":"," ",B39)</f>
        <v xml:space="preserve">Abrechnung von Teilhaber 1: </v>
      </c>
      <c r="B68" s="176"/>
      <c r="C68" s="177"/>
      <c r="D68" s="178"/>
      <c r="E68" s="179"/>
      <c r="F68" s="180"/>
      <c r="G68" s="178"/>
      <c r="H68" s="178"/>
      <c r="I68" s="181"/>
      <c r="J68" s="181"/>
      <c r="K68" s="181"/>
      <c r="L68" s="178"/>
      <c r="M68" s="178"/>
      <c r="N68" s="182"/>
      <c r="O68" s="27" t="e">
        <f>IF(W61=0,U39,0)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419" t="s">
        <v>56</v>
      </c>
      <c r="F70" s="420"/>
      <c r="G70" s="421"/>
      <c r="H70" s="72"/>
      <c r="I70" s="488" t="s">
        <v>38</v>
      </c>
      <c r="J70" s="489"/>
      <c r="K70" s="490"/>
      <c r="L70" s="22"/>
      <c r="M70" s="22"/>
      <c r="N70" s="510"/>
      <c r="O70" s="1"/>
      <c r="P70" s="1"/>
      <c r="Q70" s="1"/>
      <c r="R70" s="2"/>
      <c r="S70" s="2"/>
    </row>
    <row r="71" spans="1:25" s="5" customFormat="1" ht="14.4" customHeight="1" x14ac:dyDescent="0.2">
      <c r="A71" s="538"/>
      <c r="B71" s="538"/>
      <c r="C71" s="538"/>
      <c r="D71" s="22"/>
      <c r="E71" s="422"/>
      <c r="F71" s="423"/>
      <c r="G71" s="424"/>
      <c r="H71" s="72"/>
      <c r="I71" s="511" t="e">
        <f>IF(I37=O35,CONCATENATE(P39,"%"),IF(I37=O36,CONCATENATE(R39,"/",S39),""))</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58" t="s">
        <v>36</v>
      </c>
      <c r="C73" s="22"/>
      <c r="D73" s="22"/>
      <c r="E73" s="157" t="s">
        <v>23</v>
      </c>
      <c r="F73" s="45"/>
      <c r="G73" s="157" t="s">
        <v>24</v>
      </c>
      <c r="H73" s="68"/>
      <c r="I73" s="56" t="s">
        <v>23</v>
      </c>
      <c r="J73" s="47"/>
      <c r="K73" s="57" t="s">
        <v>24</v>
      </c>
      <c r="L73" s="77"/>
      <c r="M73" s="77"/>
      <c r="N73" s="77"/>
      <c r="O73" s="1"/>
      <c r="P73" s="1"/>
      <c r="Q73" s="1"/>
      <c r="R73" s="2"/>
      <c r="S73" s="2"/>
    </row>
    <row r="74" spans="1:25" s="5" customFormat="1" ht="12" customHeight="1" x14ac:dyDescent="0.2">
      <c r="A74" s="81"/>
      <c r="B74" s="486"/>
      <c r="C74" s="486"/>
      <c r="D74" s="22"/>
      <c r="E74" s="113"/>
      <c r="F74" s="82"/>
      <c r="G74" s="113"/>
      <c r="H74" s="22"/>
      <c r="I74" s="83" t="str">
        <f>IF(E74="","",E74*$O$68/100)</f>
        <v/>
      </c>
      <c r="J74" s="84"/>
      <c r="K74" s="85" t="str">
        <f>IF(G74="","",G74*$O$68/100)</f>
        <v/>
      </c>
      <c r="L74" s="22"/>
      <c r="M74" s="22"/>
      <c r="N74" s="22"/>
      <c r="O74" s="1"/>
      <c r="P74" s="1"/>
      <c r="Q74" s="1"/>
      <c r="R74" s="2"/>
      <c r="S74" s="2"/>
    </row>
    <row r="75" spans="1:25" s="5" customFormat="1" ht="12" customHeight="1" x14ac:dyDescent="0.2">
      <c r="A75" s="81"/>
      <c r="B75" s="485"/>
      <c r="C75" s="485"/>
      <c r="D75" s="22"/>
      <c r="E75" s="114"/>
      <c r="F75" s="82"/>
      <c r="G75" s="114"/>
      <c r="H75" s="22"/>
      <c r="I75" s="86" t="str">
        <f t="shared" ref="I75:I82" si="10">IF(E75="","",E75*$O$68/100)</f>
        <v/>
      </c>
      <c r="J75" s="84"/>
      <c r="K75" s="87" t="str">
        <f t="shared" ref="K75:K82" si="11">IF(G75="","",G75*$O$68/100)</f>
        <v/>
      </c>
      <c r="L75" s="22"/>
      <c r="M75" s="22"/>
      <c r="N75" s="22"/>
      <c r="O75" s="1"/>
      <c r="P75" s="1"/>
      <c r="Q75" s="1"/>
      <c r="R75" s="2"/>
      <c r="S75" s="2"/>
      <c r="U75" s="1"/>
    </row>
    <row r="76" spans="1:25" s="5" customFormat="1" ht="12" customHeight="1" x14ac:dyDescent="0.2">
      <c r="A76" s="81"/>
      <c r="B76" s="485"/>
      <c r="C76" s="485"/>
      <c r="D76" s="22"/>
      <c r="E76" s="114"/>
      <c r="F76" s="82"/>
      <c r="G76" s="114"/>
      <c r="H76" s="22"/>
      <c r="I76" s="86" t="str">
        <f t="shared" si="10"/>
        <v/>
      </c>
      <c r="J76" s="84"/>
      <c r="K76" s="87" t="str">
        <f t="shared" si="11"/>
        <v/>
      </c>
      <c r="L76" s="22"/>
      <c r="M76" s="88" t="s">
        <v>80</v>
      </c>
      <c r="O76" s="1"/>
      <c r="P76" s="1"/>
      <c r="Q76" s="1"/>
      <c r="R76" s="2"/>
      <c r="S76" s="2"/>
      <c r="U76" s="1"/>
    </row>
    <row r="77" spans="1:25" s="5" customFormat="1" ht="12" customHeight="1" x14ac:dyDescent="0.2">
      <c r="A77" s="81"/>
      <c r="B77" s="485"/>
      <c r="C77" s="485"/>
      <c r="D77" s="22"/>
      <c r="E77" s="114"/>
      <c r="F77" s="82"/>
      <c r="G77" s="114"/>
      <c r="H77" s="22"/>
      <c r="I77" s="86" t="str">
        <f t="shared" si="10"/>
        <v/>
      </c>
      <c r="J77" s="84"/>
      <c r="K77" s="87" t="str">
        <f t="shared" si="11"/>
        <v/>
      </c>
      <c r="L77" s="22"/>
      <c r="M77" s="88" t="s">
        <v>81</v>
      </c>
      <c r="O77" s="1"/>
      <c r="P77" s="1"/>
      <c r="Q77" s="1"/>
      <c r="R77" s="2"/>
      <c r="S77" s="2"/>
      <c r="U77" s="1"/>
    </row>
    <row r="78" spans="1:25" s="5" customFormat="1" ht="12" customHeight="1" x14ac:dyDescent="0.2">
      <c r="A78" s="81"/>
      <c r="B78" s="485"/>
      <c r="C78" s="485"/>
      <c r="D78" s="22"/>
      <c r="E78" s="114"/>
      <c r="F78" s="82"/>
      <c r="G78" s="114"/>
      <c r="H78" s="22"/>
      <c r="I78" s="86" t="str">
        <f t="shared" si="10"/>
        <v/>
      </c>
      <c r="J78" s="84"/>
      <c r="K78" s="87" t="str">
        <f t="shared" si="11"/>
        <v/>
      </c>
      <c r="L78" s="22"/>
      <c r="M78" s="89" t="s">
        <v>117</v>
      </c>
      <c r="O78" s="1"/>
      <c r="P78" s="1"/>
      <c r="Q78" s="1"/>
      <c r="R78" s="2"/>
      <c r="S78" s="2"/>
      <c r="U78" s="1"/>
    </row>
    <row r="79" spans="1:25" s="5" customFormat="1" ht="12" customHeight="1" x14ac:dyDescent="0.2">
      <c r="A79" s="81"/>
      <c r="B79" s="485"/>
      <c r="C79" s="485"/>
      <c r="D79" s="22"/>
      <c r="E79" s="114"/>
      <c r="F79" s="82"/>
      <c r="G79" s="114"/>
      <c r="H79" s="22"/>
      <c r="I79" s="86" t="str">
        <f t="shared" si="10"/>
        <v/>
      </c>
      <c r="J79" s="84"/>
      <c r="K79" s="87" t="str">
        <f t="shared" si="11"/>
        <v/>
      </c>
      <c r="L79" s="22"/>
      <c r="M79" s="90" t="s">
        <v>82</v>
      </c>
      <c r="O79" s="1"/>
      <c r="P79" s="1"/>
      <c r="Q79" s="1"/>
      <c r="R79" s="2"/>
      <c r="S79" s="2"/>
      <c r="U79" s="1"/>
    </row>
    <row r="80" spans="1:25" s="5" customFormat="1" ht="12" customHeight="1" x14ac:dyDescent="0.2">
      <c r="A80" s="81"/>
      <c r="B80" s="485"/>
      <c r="C80" s="485"/>
      <c r="D80" s="22"/>
      <c r="E80" s="114"/>
      <c r="F80" s="82"/>
      <c r="G80" s="114"/>
      <c r="H80" s="22"/>
      <c r="I80" s="86" t="str">
        <f t="shared" si="10"/>
        <v/>
      </c>
      <c r="J80" s="84"/>
      <c r="K80" s="87" t="str">
        <f t="shared" si="11"/>
        <v/>
      </c>
      <c r="L80" s="22"/>
      <c r="M80" s="91" t="s">
        <v>83</v>
      </c>
      <c r="O80" s="1"/>
      <c r="P80" s="1"/>
      <c r="Q80" s="1"/>
      <c r="R80" s="2"/>
      <c r="S80" s="2"/>
      <c r="U80" s="1"/>
    </row>
    <row r="81" spans="1:21" s="5" customFormat="1" ht="12" customHeight="1" x14ac:dyDescent="0.2">
      <c r="A81" s="81"/>
      <c r="B81" s="485"/>
      <c r="C81" s="485"/>
      <c r="D81" s="22"/>
      <c r="E81" s="114"/>
      <c r="F81" s="82"/>
      <c r="G81" s="114"/>
      <c r="H81" s="22"/>
      <c r="I81" s="86" t="str">
        <f t="shared" si="10"/>
        <v/>
      </c>
      <c r="J81" s="84"/>
      <c r="K81" s="87" t="str">
        <f t="shared" si="11"/>
        <v/>
      </c>
      <c r="L81" s="22"/>
      <c r="M81" s="22"/>
      <c r="N81" s="22"/>
      <c r="O81" s="1"/>
      <c r="P81" s="1"/>
      <c r="Q81" s="1"/>
      <c r="R81" s="2"/>
      <c r="S81" s="2"/>
      <c r="U81" s="1"/>
    </row>
    <row r="82" spans="1:21" s="5" customFormat="1" ht="12" customHeight="1" x14ac:dyDescent="0.2">
      <c r="A82" s="81"/>
      <c r="B82" s="485"/>
      <c r="C82" s="485"/>
      <c r="D82" s="22"/>
      <c r="E82" s="115"/>
      <c r="F82" s="82"/>
      <c r="G82" s="115"/>
      <c r="H82" s="22"/>
      <c r="I82" s="83" t="str">
        <f t="shared" si="10"/>
        <v/>
      </c>
      <c r="J82" s="84"/>
      <c r="K82" s="85" t="str">
        <f t="shared" si="11"/>
        <v/>
      </c>
      <c r="L82" s="22"/>
      <c r="M82" s="22"/>
      <c r="N82" s="22"/>
      <c r="O82" s="1"/>
      <c r="P82" s="1"/>
      <c r="Q82" s="1"/>
      <c r="R82" s="2"/>
      <c r="S82" s="2"/>
      <c r="U82" s="1"/>
    </row>
    <row r="83" spans="1:21" s="17" customFormat="1" ht="12" customHeight="1" x14ac:dyDescent="0.25">
      <c r="A83" s="92"/>
      <c r="B83" s="93"/>
      <c r="C83" s="80" t="s">
        <v>16</v>
      </c>
      <c r="D83" s="93"/>
      <c r="E83" s="94" t="str">
        <f>IF(SUM(E74:E82)=0,"",SUM(E74:E82))</f>
        <v/>
      </c>
      <c r="F83" s="93"/>
      <c r="G83" s="94"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22"/>
      <c r="C84" s="22"/>
      <c r="D84" s="22"/>
      <c r="E84" s="82"/>
      <c r="F84" s="82"/>
      <c r="G84" s="22"/>
      <c r="H84" s="22"/>
      <c r="I84" s="54"/>
      <c r="J84" s="96"/>
      <c r="K84" s="55"/>
      <c r="L84" s="22"/>
      <c r="M84" s="22"/>
      <c r="N84" s="22"/>
      <c r="O84" s="1"/>
      <c r="P84" s="1"/>
      <c r="Q84" s="1"/>
      <c r="R84" s="2"/>
      <c r="S84" s="2"/>
      <c r="U84" s="154"/>
    </row>
    <row r="85" spans="1:21" s="5" customFormat="1" ht="15" customHeight="1" x14ac:dyDescent="0.2">
      <c r="A85" s="59" t="s">
        <v>11</v>
      </c>
      <c r="B85" s="60" t="s">
        <v>25</v>
      </c>
      <c r="C85" s="23"/>
      <c r="D85" s="23"/>
      <c r="E85" s="97"/>
      <c r="F85" s="97"/>
      <c r="G85" s="23"/>
      <c r="H85" s="22"/>
      <c r="I85" s="98"/>
      <c r="J85" s="99"/>
      <c r="K85" s="100"/>
      <c r="L85" s="101"/>
      <c r="M85" s="101"/>
      <c r="N85" s="101"/>
      <c r="O85" s="1"/>
      <c r="P85" s="1"/>
      <c r="Q85" s="1"/>
      <c r="R85" s="2"/>
      <c r="S85" s="2"/>
      <c r="U85" s="154"/>
    </row>
    <row r="86" spans="1:21" s="5" customFormat="1" ht="12" customHeight="1" x14ac:dyDescent="0.2">
      <c r="A86" s="22"/>
      <c r="B86" s="63" t="s">
        <v>94</v>
      </c>
      <c r="C86" s="23"/>
      <c r="D86" s="23"/>
      <c r="E86" s="97"/>
      <c r="F86" s="97"/>
      <c r="G86" s="23"/>
      <c r="H86" s="22"/>
      <c r="I86" s="54"/>
      <c r="J86" s="102"/>
      <c r="K86" s="55"/>
      <c r="L86" s="22"/>
      <c r="M86" s="22"/>
      <c r="N86" s="22"/>
      <c r="O86" s="1"/>
      <c r="P86" s="1"/>
      <c r="Q86" s="1"/>
      <c r="R86" s="2"/>
      <c r="S86" s="2"/>
      <c r="U86" s="154"/>
    </row>
    <row r="87" spans="1:21" s="5" customFormat="1" ht="12" customHeight="1" x14ac:dyDescent="0.25">
      <c r="A87" s="92"/>
      <c r="B87" s="63" t="s">
        <v>26</v>
      </c>
      <c r="C87" s="23"/>
      <c r="D87" s="23"/>
      <c r="E87" s="158" t="s">
        <v>22</v>
      </c>
      <c r="F87" s="50"/>
      <c r="G87" s="157" t="s">
        <v>24</v>
      </c>
      <c r="H87" s="68"/>
      <c r="I87" s="46" t="s">
        <v>22</v>
      </c>
      <c r="J87" s="47"/>
      <c r="K87" s="48" t="s">
        <v>24</v>
      </c>
      <c r="L87" s="22"/>
      <c r="M87" s="22"/>
      <c r="N87" s="22"/>
      <c r="O87" s="1"/>
      <c r="P87" s="1"/>
      <c r="Q87" s="1"/>
      <c r="R87" s="2"/>
      <c r="S87" s="2"/>
      <c r="U87" s="154"/>
    </row>
    <row r="88" spans="1:21" s="5" customFormat="1" ht="12" customHeight="1" x14ac:dyDescent="0.2">
      <c r="A88" s="92"/>
      <c r="B88" s="486"/>
      <c r="C88" s="486"/>
      <c r="D88" s="23"/>
      <c r="E88" s="113"/>
      <c r="F88" s="97"/>
      <c r="G88" s="113"/>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63"/>
      <c r="C89" s="23"/>
      <c r="D89" s="23"/>
      <c r="E89" s="97"/>
      <c r="F89" s="97"/>
      <c r="G89" s="23"/>
      <c r="H89" s="22"/>
      <c r="I89" s="54"/>
      <c r="J89" s="96"/>
      <c r="K89" s="85"/>
      <c r="L89" s="22"/>
      <c r="M89" s="22"/>
      <c r="N89" s="22"/>
      <c r="O89" s="1"/>
      <c r="P89" s="1"/>
      <c r="Q89" s="1"/>
      <c r="R89" s="2"/>
      <c r="S89" s="2"/>
      <c r="U89" s="154"/>
    </row>
    <row r="90" spans="1:21" s="5" customFormat="1" ht="12" customHeight="1" x14ac:dyDescent="0.2">
      <c r="A90" s="73"/>
      <c r="B90" s="414" t="s">
        <v>37</v>
      </c>
      <c r="C90" s="414"/>
      <c r="D90" s="414"/>
      <c r="E90" s="414"/>
      <c r="F90" s="97"/>
      <c r="G90" s="159" t="s">
        <v>27</v>
      </c>
      <c r="H90" s="22"/>
      <c r="I90" s="54"/>
      <c r="J90" s="96"/>
      <c r="K90" s="55"/>
      <c r="L90" s="22"/>
      <c r="M90" s="22"/>
      <c r="N90" s="22"/>
      <c r="O90" s="1"/>
      <c r="P90" s="1"/>
      <c r="Q90" s="1"/>
      <c r="R90" s="2"/>
      <c r="S90" s="2"/>
      <c r="U90" s="154"/>
    </row>
    <row r="91" spans="1:21" s="5" customFormat="1" ht="12" customHeight="1" x14ac:dyDescent="0.2">
      <c r="A91" s="73"/>
      <c r="B91" s="486"/>
      <c r="C91" s="486"/>
      <c r="D91" s="486"/>
      <c r="E91" s="486"/>
      <c r="F91" s="97"/>
      <c r="G91" s="113"/>
      <c r="H91" s="97"/>
      <c r="I91" s="98"/>
      <c r="J91" s="84"/>
      <c r="K91" s="100"/>
      <c r="L91" s="22"/>
      <c r="M91" s="22"/>
      <c r="N91" s="22"/>
      <c r="O91" s="1"/>
      <c r="P91" s="1"/>
      <c r="Q91" s="1"/>
      <c r="R91" s="2"/>
      <c r="S91" s="2"/>
      <c r="U91" s="154"/>
    </row>
    <row r="92" spans="1:21" s="5" customFormat="1" ht="12" customHeight="1" x14ac:dyDescent="0.2">
      <c r="A92" s="73"/>
      <c r="B92" s="485"/>
      <c r="C92" s="485"/>
      <c r="D92" s="485"/>
      <c r="E92" s="485"/>
      <c r="F92" s="97"/>
      <c r="G92" s="113"/>
      <c r="H92" s="97"/>
      <c r="I92" s="98"/>
      <c r="J92" s="84"/>
      <c r="K92" s="100"/>
      <c r="L92" s="22"/>
      <c r="M92" s="22"/>
      <c r="N92" s="22"/>
      <c r="O92" s="1"/>
      <c r="P92" s="1"/>
      <c r="Q92" s="1"/>
      <c r="R92" s="2"/>
      <c r="S92" s="2"/>
      <c r="U92" s="154"/>
    </row>
    <row r="93" spans="1:21" s="5" customFormat="1" ht="12" customHeight="1" x14ac:dyDescent="0.2">
      <c r="A93" s="73"/>
      <c r="B93" s="485"/>
      <c r="C93" s="485"/>
      <c r="D93" s="485"/>
      <c r="E93" s="485"/>
      <c r="F93" s="97"/>
      <c r="G93" s="113"/>
      <c r="H93" s="97"/>
      <c r="I93" s="98"/>
      <c r="J93" s="84"/>
      <c r="K93" s="100"/>
      <c r="L93" s="22"/>
      <c r="M93" s="22"/>
      <c r="N93" s="22"/>
      <c r="O93" s="1"/>
      <c r="P93" s="1"/>
      <c r="Q93" s="1"/>
      <c r="R93" s="2"/>
      <c r="S93" s="2"/>
      <c r="U93" s="154"/>
    </row>
    <row r="94" spans="1:21" s="5" customFormat="1" ht="12" customHeight="1" x14ac:dyDescent="0.2">
      <c r="A94" s="73"/>
      <c r="B94" s="485"/>
      <c r="C94" s="485"/>
      <c r="D94" s="485"/>
      <c r="E94" s="485"/>
      <c r="F94" s="97"/>
      <c r="G94" s="113"/>
      <c r="H94" s="97"/>
      <c r="I94" s="98"/>
      <c r="J94" s="84"/>
      <c r="K94" s="100"/>
      <c r="L94" s="22"/>
      <c r="M94" s="22"/>
      <c r="N94" s="22"/>
      <c r="O94" s="1"/>
      <c r="P94" s="1"/>
      <c r="Q94" s="1"/>
      <c r="R94" s="2"/>
      <c r="S94" s="2"/>
      <c r="U94" s="154"/>
    </row>
    <row r="95" spans="1:21" s="5" customFormat="1" ht="12" customHeight="1" x14ac:dyDescent="0.2">
      <c r="A95" s="73"/>
      <c r="B95" s="485"/>
      <c r="C95" s="485"/>
      <c r="D95" s="485"/>
      <c r="E95" s="485"/>
      <c r="F95" s="97"/>
      <c r="G95" s="113"/>
      <c r="H95" s="97"/>
      <c r="I95" s="98"/>
      <c r="J95" s="84"/>
      <c r="K95" s="100"/>
      <c r="L95" s="22"/>
      <c r="M95" s="22"/>
      <c r="N95" s="22"/>
      <c r="O95" s="1"/>
      <c r="P95" s="1"/>
      <c r="Q95" s="1"/>
      <c r="R95" s="2"/>
      <c r="S95" s="2"/>
      <c r="U95" s="154"/>
    </row>
    <row r="96" spans="1:21" s="5" customFormat="1" ht="12" customHeight="1" x14ac:dyDescent="0.2">
      <c r="A96" s="73"/>
      <c r="B96" s="485"/>
      <c r="C96" s="485"/>
      <c r="D96" s="485"/>
      <c r="E96" s="485"/>
      <c r="F96" s="97"/>
      <c r="G96" s="113"/>
      <c r="H96" s="97"/>
      <c r="I96" s="98"/>
      <c r="J96" s="84"/>
      <c r="K96" s="100"/>
      <c r="L96" s="22"/>
      <c r="M96" s="22"/>
      <c r="N96" s="22"/>
      <c r="O96" s="1"/>
      <c r="P96" s="1"/>
      <c r="Q96" s="1"/>
      <c r="R96" s="2"/>
      <c r="S96" s="2"/>
      <c r="U96" s="154"/>
    </row>
    <row r="97" spans="1:21" s="5" customFormat="1" ht="12" customHeight="1" x14ac:dyDescent="0.2">
      <c r="A97" s="73"/>
      <c r="B97" s="485"/>
      <c r="C97" s="485"/>
      <c r="D97" s="485"/>
      <c r="E97" s="485"/>
      <c r="F97" s="97"/>
      <c r="G97" s="113"/>
      <c r="H97" s="97"/>
      <c r="I97" s="98"/>
      <c r="J97" s="84"/>
      <c r="K97" s="100"/>
      <c r="L97" s="22"/>
      <c r="M97" s="22"/>
      <c r="N97" s="22"/>
      <c r="O97" s="1"/>
      <c r="P97" s="1"/>
      <c r="Q97" s="1"/>
      <c r="R97" s="2"/>
      <c r="S97" s="2"/>
      <c r="U97" s="154"/>
    </row>
    <row r="98" spans="1:21" s="5" customFormat="1" ht="12" customHeight="1" x14ac:dyDescent="0.2">
      <c r="A98" s="73"/>
      <c r="B98" s="485"/>
      <c r="C98" s="485"/>
      <c r="D98" s="485"/>
      <c r="E98" s="485"/>
      <c r="F98" s="97"/>
      <c r="G98" s="113"/>
      <c r="H98" s="97"/>
      <c r="I98" s="98"/>
      <c r="J98" s="84"/>
      <c r="K98" s="100"/>
      <c r="L98" s="22"/>
      <c r="M98" s="22"/>
      <c r="N98" s="22"/>
      <c r="O98" s="1"/>
      <c r="P98" s="1"/>
      <c r="Q98" s="1"/>
      <c r="R98" s="2"/>
      <c r="S98" s="2"/>
      <c r="U98" s="154"/>
    </row>
    <row r="99" spans="1:21" s="5" customFormat="1" ht="12" customHeight="1" x14ac:dyDescent="0.25">
      <c r="A99" s="73"/>
      <c r="B99" s="485"/>
      <c r="C99" s="485"/>
      <c r="D99" s="485"/>
      <c r="E99" s="485"/>
      <c r="F99" s="97"/>
      <c r="G99" s="115"/>
      <c r="H99" s="97"/>
      <c r="I99" s="98"/>
      <c r="J99" s="84"/>
      <c r="K99" s="48" t="s">
        <v>27</v>
      </c>
      <c r="L99" s="22"/>
      <c r="M99" s="22"/>
      <c r="N99" s="22"/>
      <c r="O99" s="1"/>
      <c r="P99" s="1"/>
      <c r="Q99" s="1"/>
      <c r="R99" s="2"/>
      <c r="S99" s="2"/>
      <c r="U99" s="154"/>
    </row>
    <row r="100" spans="1:21" s="5" customFormat="1" ht="12" customHeight="1" x14ac:dyDescent="0.2">
      <c r="A100" s="73"/>
      <c r="B100" s="63"/>
      <c r="C100" s="103"/>
      <c r="D100" s="63"/>
      <c r="E100" s="144" t="s">
        <v>16</v>
      </c>
      <c r="F100" s="63"/>
      <c r="G100" s="6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23"/>
      <c r="C101" s="23"/>
      <c r="D101" s="23"/>
      <c r="E101" s="23"/>
      <c r="F101" s="97"/>
      <c r="G101" s="97"/>
      <c r="H101" s="97"/>
      <c r="I101" s="83"/>
      <c r="J101" s="84"/>
      <c r="K101" s="85"/>
      <c r="L101" s="22"/>
      <c r="M101" s="22"/>
      <c r="N101" s="22"/>
      <c r="O101" s="1"/>
      <c r="P101" s="1"/>
      <c r="Q101" s="1"/>
      <c r="R101" s="2"/>
      <c r="S101" s="2"/>
      <c r="U101" s="154"/>
    </row>
    <row r="102" spans="1:21" s="5" customFormat="1" ht="12" customHeight="1" x14ac:dyDescent="0.2">
      <c r="A102" s="73"/>
      <c r="B102" s="63" t="s">
        <v>95</v>
      </c>
      <c r="C102" s="23"/>
      <c r="D102" s="23"/>
      <c r="E102" s="97"/>
      <c r="F102" s="97"/>
      <c r="G102" s="23"/>
      <c r="H102" s="22"/>
      <c r="I102" s="54"/>
      <c r="J102" s="105"/>
      <c r="K102" s="55"/>
      <c r="L102" s="22"/>
      <c r="M102" s="88" t="s">
        <v>84</v>
      </c>
      <c r="O102" s="1"/>
      <c r="P102" s="1"/>
      <c r="Q102" s="1"/>
      <c r="R102" s="2"/>
      <c r="S102" s="2"/>
      <c r="U102" s="154"/>
    </row>
    <row r="103" spans="1:21" s="5" customFormat="1" ht="12" customHeight="1" x14ac:dyDescent="0.25">
      <c r="A103" s="73"/>
      <c r="B103" s="63" t="s">
        <v>26</v>
      </c>
      <c r="C103" s="23"/>
      <c r="D103" s="23"/>
      <c r="E103" s="158" t="s">
        <v>22</v>
      </c>
      <c r="F103" s="50"/>
      <c r="G103" s="157" t="s">
        <v>24</v>
      </c>
      <c r="H103" s="68"/>
      <c r="I103" s="46" t="s">
        <v>22</v>
      </c>
      <c r="J103" s="47"/>
      <c r="K103" s="48" t="s">
        <v>24</v>
      </c>
      <c r="L103" s="22"/>
      <c r="M103" s="89" t="s">
        <v>118</v>
      </c>
      <c r="O103" s="1"/>
      <c r="P103" s="1"/>
      <c r="Q103" s="1"/>
      <c r="R103" s="2"/>
      <c r="S103" s="2"/>
      <c r="U103" s="154"/>
    </row>
    <row r="104" spans="1:21" s="5" customFormat="1" ht="12" customHeight="1" x14ac:dyDescent="0.2">
      <c r="A104" s="73"/>
      <c r="B104" s="486"/>
      <c r="C104" s="486"/>
      <c r="D104" s="23"/>
      <c r="E104" s="113"/>
      <c r="F104" s="97"/>
      <c r="G104" s="113"/>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63"/>
      <c r="C105" s="23"/>
      <c r="D105" s="23"/>
      <c r="E105" s="97"/>
      <c r="F105" s="97"/>
      <c r="G105" s="23"/>
      <c r="H105" s="22"/>
      <c r="I105" s="54"/>
      <c r="J105" s="96"/>
      <c r="K105" s="85"/>
      <c r="L105" s="22"/>
      <c r="M105" s="91" t="s">
        <v>86</v>
      </c>
      <c r="O105" s="1"/>
      <c r="P105" s="1"/>
      <c r="Q105" s="1"/>
      <c r="R105" s="2"/>
      <c r="S105" s="2"/>
      <c r="U105" s="154"/>
    </row>
    <row r="106" spans="1:21" s="5" customFormat="1" ht="12" customHeight="1" x14ac:dyDescent="0.25">
      <c r="A106" s="73"/>
      <c r="B106" s="414" t="s">
        <v>37</v>
      </c>
      <c r="C106" s="414"/>
      <c r="D106" s="414"/>
      <c r="E106" s="414"/>
      <c r="F106" s="97"/>
      <c r="G106" s="157" t="s">
        <v>27</v>
      </c>
      <c r="H106" s="22"/>
      <c r="I106" s="54"/>
      <c r="J106" s="96"/>
      <c r="K106" s="55"/>
      <c r="L106" s="22"/>
      <c r="M106" s="22"/>
      <c r="N106" s="22"/>
      <c r="O106" s="1"/>
      <c r="P106" s="1"/>
      <c r="Q106" s="1"/>
      <c r="R106" s="2"/>
      <c r="S106" s="2"/>
      <c r="U106" s="154"/>
    </row>
    <row r="107" spans="1:21" s="5" customFormat="1" ht="12" customHeight="1" x14ac:dyDescent="0.2">
      <c r="A107" s="73"/>
      <c r="B107" s="486"/>
      <c r="C107" s="486"/>
      <c r="D107" s="486"/>
      <c r="E107" s="486"/>
      <c r="F107" s="97"/>
      <c r="G107" s="113"/>
      <c r="H107" s="97"/>
      <c r="I107" s="98"/>
      <c r="J107" s="84"/>
      <c r="K107" s="100"/>
      <c r="L107" s="22"/>
      <c r="M107" s="22"/>
      <c r="N107" s="22"/>
      <c r="O107" s="1"/>
      <c r="P107" s="1"/>
      <c r="Q107" s="1"/>
      <c r="R107" s="2"/>
      <c r="S107" s="2"/>
      <c r="U107" s="154"/>
    </row>
    <row r="108" spans="1:21" s="5" customFormat="1" ht="12" customHeight="1" x14ac:dyDescent="0.25">
      <c r="A108" s="73"/>
      <c r="B108" s="485"/>
      <c r="C108" s="485"/>
      <c r="D108" s="485"/>
      <c r="E108" s="485"/>
      <c r="F108" s="97"/>
      <c r="G108" s="115"/>
      <c r="H108" s="97"/>
      <c r="I108" s="98"/>
      <c r="J108" s="84"/>
      <c r="K108" s="48" t="s">
        <v>27</v>
      </c>
      <c r="L108" s="22"/>
      <c r="M108" s="22"/>
      <c r="N108" s="22"/>
      <c r="O108" s="1"/>
      <c r="P108" s="1"/>
      <c r="Q108" s="1"/>
      <c r="R108" s="2"/>
      <c r="S108" s="2"/>
      <c r="U108" s="154"/>
    </row>
    <row r="109" spans="1:21" s="5" customFormat="1" ht="12" customHeight="1" x14ac:dyDescent="0.2">
      <c r="A109" s="73"/>
      <c r="B109" s="63"/>
      <c r="C109" s="103"/>
      <c r="D109" s="63"/>
      <c r="E109" s="144" t="s">
        <v>16</v>
      </c>
      <c r="F109" s="63"/>
      <c r="G109" s="6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63"/>
      <c r="C110" s="103"/>
      <c r="D110" s="63"/>
      <c r="E110" s="95"/>
      <c r="F110" s="63"/>
      <c r="G110" s="95"/>
      <c r="H110" s="97"/>
      <c r="I110" s="83"/>
      <c r="J110" s="84"/>
      <c r="K110" s="85"/>
      <c r="L110" s="22"/>
      <c r="M110" s="22"/>
      <c r="N110" s="22"/>
      <c r="O110" s="1"/>
      <c r="P110" s="1"/>
      <c r="Q110" s="1"/>
      <c r="R110" s="2"/>
      <c r="S110" s="2"/>
      <c r="U110" s="154"/>
    </row>
    <row r="111" spans="1:21" s="5" customFormat="1" ht="12" customHeight="1" x14ac:dyDescent="0.2">
      <c r="A111" s="73"/>
      <c r="B111" s="63" t="s">
        <v>96</v>
      </c>
      <c r="C111" s="23"/>
      <c r="D111" s="23"/>
      <c r="E111" s="97"/>
      <c r="F111" s="97"/>
      <c r="G111" s="23"/>
      <c r="H111" s="22"/>
      <c r="I111" s="54"/>
      <c r="J111" s="105"/>
      <c r="K111" s="55"/>
      <c r="L111" s="22"/>
      <c r="M111" s="22"/>
      <c r="N111" s="22"/>
      <c r="O111" s="1"/>
      <c r="P111" s="1"/>
      <c r="Q111" s="1"/>
      <c r="R111" s="2"/>
      <c r="S111" s="2"/>
      <c r="U111" s="154"/>
    </row>
    <row r="112" spans="1:21" s="5" customFormat="1" ht="12" customHeight="1" x14ac:dyDescent="0.25">
      <c r="A112" s="73"/>
      <c r="B112" s="63" t="s">
        <v>26</v>
      </c>
      <c r="C112" s="23"/>
      <c r="D112" s="23"/>
      <c r="E112" s="158" t="s">
        <v>22</v>
      </c>
      <c r="F112" s="50"/>
      <c r="G112" s="157" t="s">
        <v>24</v>
      </c>
      <c r="H112" s="68"/>
      <c r="I112" s="46" t="s">
        <v>22</v>
      </c>
      <c r="J112" s="47"/>
      <c r="K112" s="48" t="s">
        <v>24</v>
      </c>
      <c r="L112" s="22"/>
      <c r="M112" s="22"/>
      <c r="N112" s="22"/>
      <c r="O112" s="1"/>
      <c r="P112" s="1"/>
      <c r="Q112" s="1"/>
      <c r="R112" s="2"/>
      <c r="S112" s="2"/>
      <c r="U112" s="154"/>
    </row>
    <row r="113" spans="1:21" s="5" customFormat="1" ht="12" customHeight="1" x14ac:dyDescent="0.2">
      <c r="A113" s="73"/>
      <c r="B113" s="486"/>
      <c r="C113" s="486"/>
      <c r="D113" s="23"/>
      <c r="E113" s="113"/>
      <c r="F113" s="97"/>
      <c r="G113" s="113"/>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63"/>
      <c r="C114" s="23"/>
      <c r="D114" s="23"/>
      <c r="E114" s="97"/>
      <c r="F114" s="97"/>
      <c r="G114" s="23"/>
      <c r="H114" s="22"/>
      <c r="I114" s="54"/>
      <c r="J114" s="96"/>
      <c r="K114" s="85"/>
      <c r="L114" s="22"/>
      <c r="M114" s="22"/>
      <c r="N114" s="22"/>
      <c r="O114" s="1"/>
      <c r="P114" s="1"/>
      <c r="Q114" s="1"/>
      <c r="R114" s="2"/>
      <c r="S114" s="2"/>
      <c r="U114" s="154"/>
    </row>
    <row r="115" spans="1:21" s="5" customFormat="1" ht="12" customHeight="1" x14ac:dyDescent="0.25">
      <c r="A115" s="73"/>
      <c r="B115" s="414" t="s">
        <v>37</v>
      </c>
      <c r="C115" s="414"/>
      <c r="D115" s="414"/>
      <c r="E115" s="414"/>
      <c r="F115" s="97"/>
      <c r="G115" s="157" t="s">
        <v>27</v>
      </c>
      <c r="H115" s="22"/>
      <c r="I115" s="54"/>
      <c r="J115" s="96"/>
      <c r="K115" s="55"/>
      <c r="L115" s="22"/>
      <c r="M115" s="22"/>
      <c r="N115" s="22"/>
      <c r="O115" s="1"/>
      <c r="P115" s="1"/>
      <c r="Q115" s="1"/>
      <c r="R115" s="2"/>
      <c r="S115" s="2"/>
      <c r="U115" s="154"/>
    </row>
    <row r="116" spans="1:21" s="5" customFormat="1" ht="12" customHeight="1" x14ac:dyDescent="0.2">
      <c r="A116" s="73"/>
      <c r="B116" s="486"/>
      <c r="C116" s="486"/>
      <c r="D116" s="486"/>
      <c r="E116" s="486"/>
      <c r="F116" s="97"/>
      <c r="G116" s="113"/>
      <c r="H116" s="97"/>
      <c r="I116" s="98"/>
      <c r="J116" s="84"/>
      <c r="K116" s="100"/>
      <c r="L116" s="22"/>
      <c r="M116" s="22"/>
      <c r="N116" s="22"/>
      <c r="O116" s="1"/>
      <c r="P116" s="1"/>
      <c r="Q116" s="1"/>
      <c r="R116" s="2"/>
      <c r="S116" s="2"/>
      <c r="U116" s="154"/>
    </row>
    <row r="117" spans="1:21" s="5" customFormat="1" ht="12" customHeight="1" x14ac:dyDescent="0.25">
      <c r="A117" s="73"/>
      <c r="B117" s="485"/>
      <c r="C117" s="485"/>
      <c r="D117" s="485"/>
      <c r="E117" s="485"/>
      <c r="F117" s="97"/>
      <c r="G117" s="115"/>
      <c r="H117" s="97"/>
      <c r="I117" s="98"/>
      <c r="J117" s="84"/>
      <c r="K117" s="48" t="s">
        <v>27</v>
      </c>
      <c r="L117" s="22"/>
      <c r="M117" s="22"/>
      <c r="N117" s="22"/>
      <c r="O117" s="1"/>
      <c r="P117" s="1"/>
      <c r="Q117" s="1"/>
      <c r="R117" s="2"/>
      <c r="S117" s="2"/>
      <c r="U117" s="154"/>
    </row>
    <row r="118" spans="1:21" s="5" customFormat="1" ht="12" customHeight="1" x14ac:dyDescent="0.2">
      <c r="A118" s="73"/>
      <c r="B118" s="63"/>
      <c r="C118" s="103"/>
      <c r="D118" s="63"/>
      <c r="E118" s="144" t="s">
        <v>16</v>
      </c>
      <c r="F118" s="63"/>
      <c r="G118" s="6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63"/>
      <c r="C119" s="106"/>
      <c r="D119" s="63"/>
      <c r="E119" s="95"/>
      <c r="F119" s="63"/>
      <c r="G119" s="95"/>
      <c r="H119" s="97"/>
      <c r="I119" s="83"/>
      <c r="J119" s="84"/>
      <c r="K119" s="85"/>
      <c r="L119" s="22"/>
      <c r="M119" s="22"/>
      <c r="N119" s="22"/>
      <c r="O119" s="1"/>
      <c r="P119" s="1"/>
      <c r="Q119" s="1"/>
      <c r="R119" s="2"/>
      <c r="S119" s="2"/>
      <c r="U119" s="154"/>
    </row>
    <row r="120" spans="1:21" s="5" customFormat="1" ht="15" customHeight="1" x14ac:dyDescent="0.25">
      <c r="A120" s="59" t="s">
        <v>12</v>
      </c>
      <c r="B120" s="60" t="s">
        <v>58</v>
      </c>
      <c r="C120" s="23"/>
      <c r="D120" s="23"/>
      <c r="E120" s="157" t="s">
        <v>39</v>
      </c>
      <c r="F120" s="70"/>
      <c r="G120" s="157"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486"/>
      <c r="C121" s="486"/>
      <c r="D121" s="23"/>
      <c r="E121" s="113"/>
      <c r="F121" s="97"/>
      <c r="G121" s="113"/>
      <c r="H121" s="97"/>
      <c r="I121" s="161" t="str">
        <f t="shared" ref="I121:I122" si="12">IF(E121="","",IF(E121&lt;0.01,(E121*$O$68/100)*-1,E121*$O$68/100))</f>
        <v/>
      </c>
      <c r="J121" s="84"/>
      <c r="K121" s="87" t="str">
        <f t="shared" ref="K121:K122" si="13">IF(G121="","",IF(G121&lt;0.01,(G121*$O$68/100)*-1,G121*$O$68/100))</f>
        <v/>
      </c>
      <c r="L121" s="22"/>
      <c r="M121" s="22"/>
      <c r="N121" s="22"/>
      <c r="O121" s="1"/>
      <c r="P121" s="1"/>
      <c r="Q121" s="1"/>
      <c r="R121" s="2"/>
      <c r="S121" s="2"/>
      <c r="U121" s="154"/>
    </row>
    <row r="122" spans="1:21" s="5" customFormat="1" ht="12" customHeight="1" x14ac:dyDescent="0.2">
      <c r="A122" s="104"/>
      <c r="B122" s="485"/>
      <c r="C122" s="485"/>
      <c r="D122" s="23"/>
      <c r="E122" s="114"/>
      <c r="F122" s="97"/>
      <c r="G122" s="114"/>
      <c r="H122" s="97"/>
      <c r="I122" s="86" t="str">
        <f t="shared" si="12"/>
        <v/>
      </c>
      <c r="J122" s="84"/>
      <c r="K122" s="87" t="str">
        <f t="shared" si="13"/>
        <v/>
      </c>
      <c r="L122" s="22"/>
      <c r="M122" s="89" t="s">
        <v>87</v>
      </c>
      <c r="O122" s="1"/>
      <c r="P122" s="1"/>
      <c r="Q122" s="1"/>
      <c r="R122" s="2"/>
      <c r="S122" s="2"/>
      <c r="U122" s="154"/>
    </row>
    <row r="123" spans="1:21" s="5" customFormat="1" ht="12" customHeight="1" x14ac:dyDescent="0.2">
      <c r="A123" s="104"/>
      <c r="B123" s="485"/>
      <c r="C123" s="485"/>
      <c r="D123" s="23"/>
      <c r="E123" s="114"/>
      <c r="F123" s="97"/>
      <c r="G123" s="114"/>
      <c r="H123" s="97"/>
      <c r="I123" s="86" t="str">
        <f>IF(E123="","",IF(E123&lt;0.01,(E123*$O$68/100)*-1,E123*$O$68/100))</f>
        <v/>
      </c>
      <c r="J123" s="84"/>
      <c r="K123" s="87" t="str">
        <f>IF(G123="","",IF(G123&lt;0.01,(G123*$O$68/100)*-1,G123*$O$68/100))</f>
        <v/>
      </c>
      <c r="L123" s="22"/>
      <c r="M123" s="89" t="s">
        <v>119</v>
      </c>
      <c r="O123" s="1"/>
      <c r="P123" s="1"/>
      <c r="Q123" s="1"/>
      <c r="R123" s="2"/>
      <c r="S123" s="2"/>
      <c r="U123" s="154"/>
    </row>
    <row r="124" spans="1:21" s="5" customFormat="1" ht="12" customHeight="1" x14ac:dyDescent="0.2">
      <c r="A124" s="104"/>
      <c r="B124" s="485"/>
      <c r="C124" s="485"/>
      <c r="D124" s="23"/>
      <c r="E124" s="114"/>
      <c r="F124" s="97"/>
      <c r="G124" s="114"/>
      <c r="H124" s="97"/>
      <c r="I124" s="86" t="str">
        <f t="shared" ref="I124:I126" si="14">IF(E124="","",IF(E124&lt;0.01,(E124*$O$68/100)*-1,E124*$O$68/100))</f>
        <v/>
      </c>
      <c r="J124" s="84"/>
      <c r="K124" s="87" t="str">
        <f t="shared" ref="K124:K126" si="15">IF(G124="","",IF(G124&lt;0.01,(G124*$O$68/100)*-1,G124*$O$68/100))</f>
        <v/>
      </c>
      <c r="L124" s="22"/>
      <c r="M124" s="91" t="s">
        <v>88</v>
      </c>
      <c r="O124" s="1"/>
      <c r="P124" s="1"/>
      <c r="Q124" s="1"/>
      <c r="R124" s="2"/>
      <c r="S124" s="2"/>
      <c r="U124" s="154"/>
    </row>
    <row r="125" spans="1:21" s="5" customFormat="1" ht="12" customHeight="1" x14ac:dyDescent="0.2">
      <c r="A125" s="104"/>
      <c r="B125" s="485"/>
      <c r="C125" s="485"/>
      <c r="D125" s="23"/>
      <c r="E125" s="114"/>
      <c r="F125" s="97"/>
      <c r="G125" s="114"/>
      <c r="H125" s="97"/>
      <c r="I125" s="86" t="str">
        <f t="shared" si="14"/>
        <v/>
      </c>
      <c r="J125" s="84"/>
      <c r="K125" s="87" t="str">
        <f t="shared" si="15"/>
        <v/>
      </c>
      <c r="L125" s="22"/>
      <c r="M125" s="91" t="s">
        <v>86</v>
      </c>
      <c r="O125" s="1"/>
      <c r="P125" s="1"/>
      <c r="Q125" s="1"/>
      <c r="R125" s="2"/>
      <c r="S125" s="2"/>
      <c r="U125" s="154"/>
    </row>
    <row r="126" spans="1:21" s="5" customFormat="1" ht="12" customHeight="1" x14ac:dyDescent="0.2">
      <c r="A126" s="104"/>
      <c r="B126" s="485"/>
      <c r="C126" s="485"/>
      <c r="D126" s="23"/>
      <c r="E126" s="115"/>
      <c r="F126" s="97"/>
      <c r="G126" s="115"/>
      <c r="H126" s="97"/>
      <c r="I126" s="162" t="str">
        <f t="shared" si="14"/>
        <v/>
      </c>
      <c r="J126" s="84"/>
      <c r="K126" s="87" t="str">
        <f t="shared" si="15"/>
        <v/>
      </c>
      <c r="L126" s="101"/>
      <c r="M126" s="101"/>
      <c r="N126" s="22"/>
      <c r="O126" s="1"/>
      <c r="P126" s="1"/>
      <c r="Q126" s="1"/>
      <c r="R126" s="2"/>
      <c r="S126" s="2"/>
      <c r="U126" s="154"/>
    </row>
    <row r="127" spans="1:21" s="5" customFormat="1" ht="12" customHeight="1" x14ac:dyDescent="0.2">
      <c r="A127" s="104"/>
      <c r="B127" s="22"/>
      <c r="C127" s="80" t="s">
        <v>16</v>
      </c>
      <c r="D127" s="22"/>
      <c r="E127" s="94" t="str">
        <f>IF(SUM(E121:E126)=0,"",SUM(E121:E126))</f>
        <v/>
      </c>
      <c r="F127" s="82"/>
      <c r="G127" s="94"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23"/>
      <c r="C128" s="23"/>
      <c r="D128" s="22"/>
      <c r="E128" s="22"/>
      <c r="F128" s="82"/>
      <c r="G128" s="97"/>
      <c r="H128" s="97"/>
      <c r="I128" s="83"/>
      <c r="J128" s="84"/>
      <c r="K128" s="85"/>
      <c r="L128" s="22"/>
      <c r="M128" s="22"/>
      <c r="N128" s="22"/>
      <c r="O128" s="1"/>
      <c r="P128" s="1"/>
      <c r="Q128" s="1"/>
      <c r="R128" s="2"/>
      <c r="S128" s="2"/>
      <c r="U128" s="154"/>
    </row>
    <row r="129" spans="1:21" s="5" customFormat="1" ht="15" customHeight="1" x14ac:dyDescent="0.2">
      <c r="A129" s="59" t="s">
        <v>13</v>
      </c>
      <c r="B129" s="487" t="s">
        <v>66</v>
      </c>
      <c r="C129" s="487"/>
      <c r="D129" s="487"/>
      <c r="E129" s="22"/>
      <c r="F129" s="22"/>
      <c r="G129" s="22"/>
      <c r="H129" s="97"/>
      <c r="I129" s="83"/>
      <c r="J129" s="84"/>
      <c r="K129" s="85"/>
      <c r="L129" s="22"/>
      <c r="M129" s="22"/>
      <c r="N129" s="107"/>
      <c r="O129" s="1"/>
      <c r="P129" s="1"/>
      <c r="Q129" s="1"/>
      <c r="R129" s="148"/>
      <c r="S129" s="2"/>
      <c r="U129" s="154"/>
    </row>
    <row r="130" spans="1:21" s="5" customFormat="1" ht="12" customHeight="1" x14ac:dyDescent="0.25">
      <c r="A130" s="78"/>
      <c r="B130" s="160" t="s">
        <v>99</v>
      </c>
      <c r="C130" s="23"/>
      <c r="D130" s="22"/>
      <c r="E130" s="158" t="s">
        <v>61</v>
      </c>
      <c r="F130" s="69"/>
      <c r="G130" s="157"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486"/>
      <c r="C131" s="486"/>
      <c r="D131" s="23"/>
      <c r="E131" s="113"/>
      <c r="F131" s="97"/>
      <c r="G131" s="113"/>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486"/>
      <c r="C132" s="486"/>
      <c r="D132" s="23"/>
      <c r="E132" s="113"/>
      <c r="F132" s="97"/>
      <c r="G132" s="113"/>
      <c r="H132" s="22"/>
      <c r="I132" s="86" t="str">
        <f t="shared" ref="I132:I135" si="16">IF(E132="","",E132*$O$68/100)</f>
        <v/>
      </c>
      <c r="J132" s="84"/>
      <c r="K132" s="87" t="str">
        <f t="shared" ref="K132:K135" si="17">IF(G132="","",G132*$O$68/100)</f>
        <v/>
      </c>
      <c r="L132" s="22"/>
      <c r="M132" s="89" t="s">
        <v>90</v>
      </c>
      <c r="O132" s="1"/>
      <c r="P132" s="1"/>
      <c r="Q132" s="1"/>
      <c r="R132" s="1"/>
      <c r="S132" s="2"/>
      <c r="U132" s="154"/>
    </row>
    <row r="133" spans="1:21" s="5" customFormat="1" ht="12" customHeight="1" x14ac:dyDescent="0.2">
      <c r="A133" s="22"/>
      <c r="B133" s="486"/>
      <c r="C133" s="486"/>
      <c r="D133" s="23"/>
      <c r="E133" s="113"/>
      <c r="F133" s="97"/>
      <c r="G133" s="113"/>
      <c r="H133" s="22"/>
      <c r="I133" s="86" t="str">
        <f t="shared" si="16"/>
        <v/>
      </c>
      <c r="J133" s="84"/>
      <c r="K133" s="87" t="str">
        <f t="shared" si="17"/>
        <v/>
      </c>
      <c r="L133" s="22"/>
      <c r="M133" s="89" t="s">
        <v>120</v>
      </c>
      <c r="O133" s="1"/>
      <c r="P133" s="1"/>
      <c r="Q133" s="1"/>
      <c r="R133" s="150"/>
      <c r="S133" s="2"/>
      <c r="U133" s="154"/>
    </row>
    <row r="134" spans="1:21" s="5" customFormat="1" ht="12" customHeight="1" x14ac:dyDescent="0.2">
      <c r="A134" s="22"/>
      <c r="B134" s="486"/>
      <c r="C134" s="486"/>
      <c r="D134" s="23"/>
      <c r="E134" s="113"/>
      <c r="F134" s="97"/>
      <c r="G134" s="113"/>
      <c r="H134" s="22"/>
      <c r="I134" s="86" t="str">
        <f t="shared" si="16"/>
        <v/>
      </c>
      <c r="J134" s="84"/>
      <c r="K134" s="87" t="str">
        <f t="shared" si="17"/>
        <v/>
      </c>
      <c r="L134" s="22"/>
      <c r="M134" s="91" t="s">
        <v>91</v>
      </c>
      <c r="O134" s="1"/>
      <c r="P134" s="1"/>
      <c r="Q134" s="1"/>
      <c r="R134" s="151"/>
      <c r="S134" s="2"/>
      <c r="U134" s="154"/>
    </row>
    <row r="135" spans="1:21" s="5" customFormat="1" ht="12" customHeight="1" x14ac:dyDescent="0.2">
      <c r="A135" s="104"/>
      <c r="B135" s="486"/>
      <c r="C135" s="486"/>
      <c r="D135" s="23"/>
      <c r="E135" s="115"/>
      <c r="F135" s="97"/>
      <c r="G135" s="115"/>
      <c r="H135" s="22"/>
      <c r="I135" s="83" t="str">
        <f t="shared" si="16"/>
        <v/>
      </c>
      <c r="J135" s="84"/>
      <c r="K135" s="85" t="str">
        <f t="shared" si="17"/>
        <v/>
      </c>
      <c r="L135" s="22"/>
      <c r="M135" s="91" t="s">
        <v>92</v>
      </c>
      <c r="O135" s="1"/>
      <c r="P135" s="1"/>
      <c r="Q135" s="1"/>
      <c r="R135" s="2"/>
      <c r="S135" s="2"/>
      <c r="U135" s="154"/>
    </row>
    <row r="136" spans="1:21" s="5" customFormat="1" ht="12" customHeight="1" x14ac:dyDescent="0.2">
      <c r="A136" s="104"/>
      <c r="B136" s="22"/>
      <c r="C136" s="80" t="s">
        <v>16</v>
      </c>
      <c r="D136" s="93"/>
      <c r="E136" s="94" t="str">
        <f>IF(SUM(E131:E135)=0,"",SUM(E131:E135))</f>
        <v/>
      </c>
      <c r="F136" s="93"/>
      <c r="G136" s="94"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6">
    <mergeCell ref="A1:N1"/>
    <mergeCell ref="M16:M18"/>
    <mergeCell ref="B117:E117"/>
    <mergeCell ref="B106:E106"/>
    <mergeCell ref="B115:E115"/>
    <mergeCell ref="B107:E107"/>
    <mergeCell ref="B108:E108"/>
    <mergeCell ref="B116:E116"/>
    <mergeCell ref="C21:G21"/>
    <mergeCell ref="C24:G24"/>
    <mergeCell ref="C25:G25"/>
    <mergeCell ref="B53:F53"/>
    <mergeCell ref="B54:F54"/>
    <mergeCell ref="B55:F55"/>
    <mergeCell ref="B56:F56"/>
    <mergeCell ref="B95:E95"/>
    <mergeCell ref="B94:E94"/>
    <mergeCell ref="B93:E93"/>
    <mergeCell ref="I33:I36"/>
    <mergeCell ref="K34:M34"/>
    <mergeCell ref="A70:C71"/>
    <mergeCell ref="B75:C75"/>
    <mergeCell ref="B52:F52"/>
    <mergeCell ref="B78:C78"/>
    <mergeCell ref="R104:S104"/>
    <mergeCell ref="O113:P113"/>
    <mergeCell ref="R113:S113"/>
    <mergeCell ref="B43:F43"/>
    <mergeCell ref="B44:F44"/>
    <mergeCell ref="B45:F45"/>
    <mergeCell ref="B46:F46"/>
    <mergeCell ref="B47:F47"/>
    <mergeCell ref="B48:F48"/>
    <mergeCell ref="B49:F49"/>
    <mergeCell ref="B50:F50"/>
    <mergeCell ref="B51:F51"/>
    <mergeCell ref="B57:F57"/>
    <mergeCell ref="B58:F58"/>
    <mergeCell ref="R83:S83"/>
    <mergeCell ref="O88:P88"/>
    <mergeCell ref="R88:S88"/>
    <mergeCell ref="R100:S100"/>
    <mergeCell ref="B92:E92"/>
    <mergeCell ref="B91:E91"/>
    <mergeCell ref="B90:E90"/>
    <mergeCell ref="B88:C88"/>
    <mergeCell ref="B82:C82"/>
    <mergeCell ref="B96:E96"/>
    <mergeCell ref="B79:C79"/>
    <mergeCell ref="B81:C81"/>
    <mergeCell ref="A4:K4"/>
    <mergeCell ref="AC37:AD37"/>
    <mergeCell ref="A60:N62"/>
    <mergeCell ref="Y38:AA38"/>
    <mergeCell ref="AC60:AD60"/>
    <mergeCell ref="R38:S38"/>
    <mergeCell ref="O38:P38"/>
    <mergeCell ref="K36:K38"/>
    <mergeCell ref="M36:M38"/>
    <mergeCell ref="A36:C37"/>
    <mergeCell ref="I37:I38"/>
    <mergeCell ref="B39:F39"/>
    <mergeCell ref="B40:F40"/>
    <mergeCell ref="B41:F41"/>
    <mergeCell ref="B42:F42"/>
    <mergeCell ref="A33:D34"/>
    <mergeCell ref="C29:N30"/>
    <mergeCell ref="M19:M22"/>
    <mergeCell ref="O83:P83"/>
    <mergeCell ref="I70:K70"/>
    <mergeCell ref="A64:N66"/>
    <mergeCell ref="B76:C76"/>
    <mergeCell ref="L4:N7"/>
    <mergeCell ref="A5:K5"/>
    <mergeCell ref="A6:K6"/>
    <mergeCell ref="A7:K7"/>
    <mergeCell ref="C31:N31"/>
    <mergeCell ref="C17:G17"/>
    <mergeCell ref="C18:G18"/>
    <mergeCell ref="C19:G19"/>
    <mergeCell ref="A9:N11"/>
    <mergeCell ref="C26:G26"/>
    <mergeCell ref="C27:G27"/>
    <mergeCell ref="C20:G20"/>
    <mergeCell ref="K15:L15"/>
    <mergeCell ref="N70:N72"/>
    <mergeCell ref="I71:K71"/>
    <mergeCell ref="B77:C77"/>
    <mergeCell ref="E33:H35"/>
    <mergeCell ref="E70:G71"/>
    <mergeCell ref="B80:C80"/>
    <mergeCell ref="B74:C74"/>
    <mergeCell ref="O127:P127"/>
    <mergeCell ref="R127:S127"/>
    <mergeCell ref="O136:P136"/>
    <mergeCell ref="R136:S136"/>
    <mergeCell ref="R109:S109"/>
    <mergeCell ref="R118:S118"/>
    <mergeCell ref="B99:E99"/>
    <mergeCell ref="B98:E98"/>
    <mergeCell ref="B97:E97"/>
    <mergeCell ref="B135:C135"/>
    <mergeCell ref="B129:D129"/>
    <mergeCell ref="B125:C125"/>
    <mergeCell ref="B113:C113"/>
    <mergeCell ref="B133:C133"/>
    <mergeCell ref="B134:C134"/>
    <mergeCell ref="B126:C126"/>
    <mergeCell ref="B121:C121"/>
    <mergeCell ref="B104:C104"/>
    <mergeCell ref="B131:C131"/>
    <mergeCell ref="B132:C132"/>
    <mergeCell ref="B122:C122"/>
    <mergeCell ref="B123:C123"/>
    <mergeCell ref="B124:C124"/>
    <mergeCell ref="O104:P104"/>
  </mergeCells>
  <phoneticPr fontId="5" type="noConversion"/>
  <conditionalFormatting sqref="K39:K59 M39:M59">
    <cfRule type="expression" dxfId="60" priority="15">
      <formula>$W$61&gt;0</formula>
    </cfRule>
  </conditionalFormatting>
  <conditionalFormatting sqref="A60:N62">
    <cfRule type="expression" dxfId="59" priority="1">
      <formula>$I$37=$O$34</formula>
    </cfRule>
    <cfRule type="expression" dxfId="58" priority="18">
      <formula>$W$61&gt;0</formula>
    </cfRule>
    <cfRule type="expression" dxfId="57" priority="19">
      <formula>$W$59&gt;100</formula>
    </cfRule>
  </conditionalFormatting>
  <dataValidations count="2">
    <dataValidation type="list" allowBlank="1" showInputMessage="1" showErrorMessage="1" sqref="R31">
      <formula1>$O$34:$O$35</formula1>
    </dataValidation>
    <dataValidation type="list" allowBlank="1" showErrorMessage="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formula1>$O$34:$O$36</formula1>
    </dataValidation>
  </dataValidations>
  <pageMargins left="0.59055118110236227" right="0.27559055118110237" top="0.59055118110236227" bottom="0.51181102362204722" header="0.51181102362204722" footer="0.31496062992125984"/>
  <pageSetup paperSize="9" scale="79" fitToHeight="0" orientation="portrait" blackAndWhite="1" r:id="rId1"/>
  <headerFooter alignWithMargins="0">
    <oddFooter>&amp;L&amp;8Seite &amp;P / &amp;N&amp;R&amp;8Druckdatum: &amp;D, &amp;T</oddFooter>
  </headerFooter>
  <rowBreaks count="1" manualBreakCount="1">
    <brk id="67"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2"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IF(B40="",CONCATENATE("Dieses Tabellenblatt muss NICHT ausgedruckt werden da kein Teilhaber ",A40," erfasst/vorhanden ist."),CONCATENATE("Dieses zweiseitige Tabellenblatt bitte ausdrucken und dem Teilhaber ",A40,", ",B40,", aushändigen."))</f>
        <v>Dieses Tabellenblatt muss NICHT ausgedruckt werden da kein Teilhaber 2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",A40,":"," ",B40)</f>
        <v xml:space="preserve">Abrechnung von Teilhaber 2: </v>
      </c>
      <c r="B68" s="176"/>
      <c r="C68" s="177"/>
      <c r="D68" s="178"/>
      <c r="E68" s="179"/>
      <c r="F68" s="180"/>
      <c r="G68" s="178"/>
      <c r="H68" s="178"/>
      <c r="I68" s="181"/>
      <c r="J68" s="181"/>
      <c r="K68" s="181"/>
      <c r="L68" s="178"/>
      <c r="M68" s="178"/>
      <c r="N68" s="182"/>
      <c r="O68" s="27" t="e">
        <f>IF(W61=0,U40,0)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IF(I37=O35,CONCATENATE(P40,"%"),IF(I37=O36,CONCATENATE(R40,"/",S40),""))</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R100:S100"/>
    <mergeCell ref="O104:P104"/>
    <mergeCell ref="R104:S104"/>
    <mergeCell ref="O127:P127"/>
    <mergeCell ref="R127:S127"/>
    <mergeCell ref="O136:P136"/>
    <mergeCell ref="R136:S136"/>
    <mergeCell ref="AC60:AD60"/>
    <mergeCell ref="O83:P83"/>
    <mergeCell ref="R83:S83"/>
    <mergeCell ref="O88:P88"/>
    <mergeCell ref="R88:S88"/>
    <mergeCell ref="R118:S118"/>
    <mergeCell ref="B133:C133"/>
    <mergeCell ref="B134:C134"/>
    <mergeCell ref="B135:C135"/>
    <mergeCell ref="B129:D129"/>
    <mergeCell ref="B131:C131"/>
    <mergeCell ref="B132:C132"/>
    <mergeCell ref="B126:C126"/>
    <mergeCell ref="B123:C123"/>
    <mergeCell ref="B124:C124"/>
    <mergeCell ref="B125:C125"/>
    <mergeCell ref="B121:C121"/>
    <mergeCell ref="B122:C122"/>
    <mergeCell ref="B115:E115"/>
    <mergeCell ref="B116:E116"/>
    <mergeCell ref="B117:E117"/>
    <mergeCell ref="R109:S109"/>
    <mergeCell ref="B113:C113"/>
    <mergeCell ref="O113:P113"/>
    <mergeCell ref="R113:S113"/>
    <mergeCell ref="B106:E106"/>
    <mergeCell ref="B107:E107"/>
    <mergeCell ref="B108:E108"/>
    <mergeCell ref="B99:E99"/>
    <mergeCell ref="B104:C104"/>
    <mergeCell ref="B96:E96"/>
    <mergeCell ref="B97:E97"/>
    <mergeCell ref="B98:E98"/>
    <mergeCell ref="B93:E93"/>
    <mergeCell ref="B94:E94"/>
    <mergeCell ref="B95:E95"/>
    <mergeCell ref="B90:E90"/>
    <mergeCell ref="B91:E91"/>
    <mergeCell ref="B92:E92"/>
    <mergeCell ref="B88:C88"/>
    <mergeCell ref="B82:C82"/>
    <mergeCell ref="B79:C79"/>
    <mergeCell ref="B80:C80"/>
    <mergeCell ref="B81:C81"/>
    <mergeCell ref="B76:C76"/>
    <mergeCell ref="B77:C77"/>
    <mergeCell ref="B78:C78"/>
    <mergeCell ref="I71:K71"/>
    <mergeCell ref="B74:C74"/>
    <mergeCell ref="B75:C75"/>
    <mergeCell ref="A64:N66"/>
    <mergeCell ref="A70:C71"/>
    <mergeCell ref="E70:G71"/>
    <mergeCell ref="I70:K70"/>
    <mergeCell ref="N70:N72"/>
    <mergeCell ref="B57:F57"/>
    <mergeCell ref="B58:F58"/>
    <mergeCell ref="A60:N62"/>
    <mergeCell ref="B54:F54"/>
    <mergeCell ref="B55:F55"/>
    <mergeCell ref="B56:F56"/>
    <mergeCell ref="B51:F51"/>
    <mergeCell ref="B52:F52"/>
    <mergeCell ref="B53:F53"/>
    <mergeCell ref="B48:F48"/>
    <mergeCell ref="B49:F49"/>
    <mergeCell ref="B50:F50"/>
    <mergeCell ref="B45:F45"/>
    <mergeCell ref="B46:F46"/>
    <mergeCell ref="B47:F47"/>
    <mergeCell ref="B42:F42"/>
    <mergeCell ref="B43:F43"/>
    <mergeCell ref="B44:F44"/>
    <mergeCell ref="B39:F39"/>
    <mergeCell ref="B40:F40"/>
    <mergeCell ref="B41:F41"/>
    <mergeCell ref="O38:P38"/>
    <mergeCell ref="R38:S38"/>
    <mergeCell ref="Y38:AA38"/>
    <mergeCell ref="A36:C37"/>
    <mergeCell ref="K36:K38"/>
    <mergeCell ref="M36:M38"/>
    <mergeCell ref="I37:I38"/>
    <mergeCell ref="AC37:AD37"/>
    <mergeCell ref="I33:I36"/>
    <mergeCell ref="K34:M34"/>
    <mergeCell ref="A33:E34"/>
    <mergeCell ref="C31:N31"/>
    <mergeCell ref="C25:G25"/>
    <mergeCell ref="C26:G26"/>
    <mergeCell ref="C27:G27"/>
    <mergeCell ref="C24:G24"/>
    <mergeCell ref="C29:N30"/>
    <mergeCell ref="A1:N1"/>
    <mergeCell ref="A4:K4"/>
    <mergeCell ref="L4:N7"/>
    <mergeCell ref="A5:K5"/>
    <mergeCell ref="A6:K6"/>
    <mergeCell ref="A7:K7"/>
    <mergeCell ref="C19:G19"/>
    <mergeCell ref="M19:M22"/>
    <mergeCell ref="C20:G20"/>
    <mergeCell ref="C21:G21"/>
    <mergeCell ref="A9:N11"/>
    <mergeCell ref="K15:L15"/>
    <mergeCell ref="M16:M18"/>
    <mergeCell ref="C17:G17"/>
    <mergeCell ref="C18:G18"/>
  </mergeCells>
  <conditionalFormatting sqref="M39:M59">
    <cfRule type="expression" dxfId="56" priority="3">
      <formula>$W$61&gt;0</formula>
    </cfRule>
  </conditionalFormatting>
  <conditionalFormatting sqref="K59">
    <cfRule type="expression" dxfId="55" priority="2">
      <formula>$W$61&gt;0</formula>
    </cfRule>
  </conditionalFormatting>
  <conditionalFormatting sqref="K39:K58">
    <cfRule type="expression" dxfId="54" priority="1">
      <formula>$W$61&gt;0</formula>
    </cfRule>
  </conditionalFormatting>
  <dataValidations count="2">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 type="list" allowBlank="1" showInputMessage="1" showErrorMessage="1" sqref="R31">
      <formula1>$O$34:$O$35</formula1>
    </dataValidation>
  </dataValidations>
  <pageMargins left="0.59055118110236227" right="0.27559055118110237" top="0.59055118110236227" bottom="0.51181102362204722" header="0.51181102362204722" footer="0.31496062992125984"/>
  <pageSetup paperSize="9" scale="79"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9"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IF(B41="",CONCATENATE("Dieses Tabellenblatt muss NICHT ausgedruckt werden da kein Teilhaber ",A41," erfasst/vorhanden ist."),CONCATENATE("Dieses zweiseitige Tabellenblatt bitte ausdrucken und dem Teilhaber ",A41,", ",B41,", aushändigen."))</f>
        <v>Dieses Tabellenblatt muss NICHT ausgedruckt werden da kein Teilhaber 3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",A41,":"," ",B41)</f>
        <v xml:space="preserve">Abrechnung von Teilhaber 3: </v>
      </c>
      <c r="B68" s="176"/>
      <c r="C68" s="177"/>
      <c r="D68" s="178"/>
      <c r="E68" s="179"/>
      <c r="F68" s="180"/>
      <c r="G68" s="178"/>
      <c r="H68" s="178"/>
      <c r="I68" s="181"/>
      <c r="J68" s="181"/>
      <c r="K68" s="181"/>
      <c r="L68" s="178"/>
      <c r="M68" s="178"/>
      <c r="N68" s="182"/>
      <c r="O68" s="27" t="e">
        <f>IF(W61=0,U41,0)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IF(I37=O35,CONCATENATE(P41,"%"),IF(I37=O36,CONCATENATE(R41,"/",S41),""))</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58:F58"/>
    <mergeCell ref="A60:N62"/>
    <mergeCell ref="AC60:AD60"/>
    <mergeCell ref="A64:N66"/>
    <mergeCell ref="A70:C71"/>
    <mergeCell ref="E70:G71"/>
    <mergeCell ref="I70:K70"/>
    <mergeCell ref="N70:N72"/>
    <mergeCell ref="I71:K71"/>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I37:I38"/>
    <mergeCell ref="AC37:AD37"/>
    <mergeCell ref="O38:P38"/>
    <mergeCell ref="R38:S38"/>
    <mergeCell ref="Y38:AA38"/>
    <mergeCell ref="B39:F39"/>
    <mergeCell ref="C31:N31"/>
    <mergeCell ref="I33:I36"/>
    <mergeCell ref="K34:M34"/>
    <mergeCell ref="A36:C37"/>
    <mergeCell ref="K36:K38"/>
    <mergeCell ref="M36:M38"/>
    <mergeCell ref="C29:N30"/>
    <mergeCell ref="A33:E34"/>
    <mergeCell ref="C25:G25"/>
    <mergeCell ref="C26:G26"/>
    <mergeCell ref="C27:G27"/>
    <mergeCell ref="A1:N1"/>
    <mergeCell ref="A4:K4"/>
    <mergeCell ref="L4:N7"/>
    <mergeCell ref="A5:K5"/>
    <mergeCell ref="A6:K6"/>
    <mergeCell ref="A7:K7"/>
    <mergeCell ref="C24:G24"/>
    <mergeCell ref="A9:N11"/>
    <mergeCell ref="K15:L15"/>
    <mergeCell ref="M16:M18"/>
    <mergeCell ref="C17:G17"/>
    <mergeCell ref="C18:G18"/>
    <mergeCell ref="C19:G19"/>
    <mergeCell ref="M19:M22"/>
    <mergeCell ref="C20:G20"/>
    <mergeCell ref="C21:G21"/>
  </mergeCells>
  <conditionalFormatting sqref="M39:M59">
    <cfRule type="expression" dxfId="53" priority="3">
      <formula>$W$61&gt;0</formula>
    </cfRule>
  </conditionalFormatting>
  <conditionalFormatting sqref="K59">
    <cfRule type="expression" dxfId="52" priority="2">
      <formula>$W$61&gt;0</formula>
    </cfRule>
  </conditionalFormatting>
  <conditionalFormatting sqref="K39:K58">
    <cfRule type="expression" dxfId="51" priority="1">
      <formula>$W$61&gt;0</formula>
    </cfRule>
  </conditionalFormatting>
  <dataValidations count="2">
    <dataValidation type="list" allowBlank="1" showInputMessage="1" showErrorMessage="1" sqref="R31">
      <formula1>$O$34:$O$35</formula1>
    </dataValidation>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9"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IF(B42="",CONCATENATE("Dieses Tabellenblatt muss NICHT ausgedruckt werden da kein Teilhaber ",A42," erfasst/vorhanden ist."),CONCATENATE("Dieses zweiseitige Tabellenblatt bitte ausdrucken und dem Teilhaber ",A42,", ",B42,", aushändigen."))</f>
        <v>Dieses Tabellenblatt muss NICHT ausgedruckt werden da kein Teilhaber 4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",A42,":"," ",B42)</f>
        <v xml:space="preserve">Abrechnung von Teilhaber 4: </v>
      </c>
      <c r="B68" s="176"/>
      <c r="C68" s="177"/>
      <c r="D68" s="178"/>
      <c r="E68" s="179"/>
      <c r="F68" s="180"/>
      <c r="G68" s="178"/>
      <c r="H68" s="178"/>
      <c r="I68" s="181"/>
      <c r="J68" s="181"/>
      <c r="K68" s="181"/>
      <c r="L68" s="178"/>
      <c r="M68" s="178"/>
      <c r="N68" s="182"/>
      <c r="O68" s="27" t="e">
        <f>IF(W61=0,U42,0)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IF(I37=O35,CONCATENATE(P42,"%"),IF(I37=O36,CONCATENATE(R42,"/",S42),""))</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50" priority="3">
      <formula>$W$61&gt;0</formula>
    </cfRule>
  </conditionalFormatting>
  <conditionalFormatting sqref="K59">
    <cfRule type="expression" dxfId="49" priority="2">
      <formula>$W$61&gt;0</formula>
    </cfRule>
  </conditionalFormatting>
  <conditionalFormatting sqref="K39:K58">
    <cfRule type="expression" dxfId="48" priority="1">
      <formula>$W$61&gt;0</formula>
    </cfRule>
  </conditionalFormatting>
  <dataValidations disablePrompts="1" count="2">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 type="list" allowBlank="1" showInputMessage="1" showErrorMessage="1" sqref="R31">
      <formula1>$O$34:$O$35</formula1>
    </dataValidation>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9"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IF(B43="",CONCATENATE("Dieses Tabellenblatt muss NICHT ausgedruckt werden da kein Teilhaber ",A43," erfasst/vorhanden ist."),CONCATENATE("Dieses zweiseitige Tabellenblatt bitte ausdrucken und dem Teilhaber ",A43,", ",B43,", aushändigen."))</f>
        <v>Dieses Tabellenblatt muss NICHT ausgedruckt werden da kein Teilhaber 5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",A43,":"," ",B43)</f>
        <v xml:space="preserve">Abrechnung von Teilhaber 5: </v>
      </c>
      <c r="B68" s="176"/>
      <c r="C68" s="177"/>
      <c r="D68" s="178"/>
      <c r="E68" s="179"/>
      <c r="F68" s="180"/>
      <c r="G68" s="178"/>
      <c r="H68" s="178"/>
      <c r="I68" s="181"/>
      <c r="J68" s="181"/>
      <c r="K68" s="181"/>
      <c r="L68" s="178"/>
      <c r="M68" s="178"/>
      <c r="N68" s="182"/>
      <c r="O68" s="27" t="e">
        <f>IF(W61=0,U43,0)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IF(I37=O35,CONCATENATE(P43,"%"),IF(I37=O36,CONCATENATE(R43,"/",S43),""))</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47" priority="3">
      <formula>$W$61&gt;0</formula>
    </cfRule>
  </conditionalFormatting>
  <conditionalFormatting sqref="K59">
    <cfRule type="expression" dxfId="46" priority="2">
      <formula>$W$61&gt;0</formula>
    </cfRule>
  </conditionalFormatting>
  <conditionalFormatting sqref="K39:K58">
    <cfRule type="expression" dxfId="45" priority="1">
      <formula>$W$61&gt;0</formula>
    </cfRule>
  </conditionalFormatting>
  <dataValidations count="2">
    <dataValidation type="list" allowBlank="1" showInputMessage="1" showErrorMessage="1" sqref="R31">
      <formula1>$O$34:$O$35</formula1>
    </dataValidation>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9"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IF(B44="",CONCATENATE("Dieses Tabellenblatt muss NICHT ausgedruckt werden da kein Teilhaber ",A44," erfasst/vorhanden ist."),CONCATENATE("Dieses zweiseitige Tabellenblatt bitte ausdrucken und dem Teilhaber ",A44,", ",B44,", aushändigen."))</f>
        <v>Dieses Tabellenblatt muss NICHT ausgedruckt werden da kein Teilhaber 6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",A44,":"," ",B44)</f>
        <v xml:space="preserve">Abrechnung von Teilhaber 6: </v>
      </c>
      <c r="B68" s="176"/>
      <c r="C68" s="177"/>
      <c r="D68" s="178"/>
      <c r="E68" s="179"/>
      <c r="F68" s="180"/>
      <c r="G68" s="178"/>
      <c r="H68" s="178"/>
      <c r="I68" s="181"/>
      <c r="J68" s="181"/>
      <c r="K68" s="181"/>
      <c r="L68" s="178"/>
      <c r="M68" s="178"/>
      <c r="N68" s="182"/>
      <c r="O68" s="27" t="e">
        <f>IF(W61=0,U44,0)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IF(I37=O35,CONCATENATE(P44,"%"),IF(I37=O36,CONCATENATE(R44,"/",S44),""))</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44" priority="3">
      <formula>$W$61&gt;0</formula>
    </cfRule>
  </conditionalFormatting>
  <conditionalFormatting sqref="K59">
    <cfRule type="expression" dxfId="43" priority="2">
      <formula>$W$61&gt;0</formula>
    </cfRule>
  </conditionalFormatting>
  <conditionalFormatting sqref="K39:K58">
    <cfRule type="expression" dxfId="42" priority="1">
      <formula>$W$61&gt;0</formula>
    </cfRule>
  </conditionalFormatting>
  <dataValidations count="2">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 type="list" allowBlank="1" showInputMessage="1" showErrorMessage="1" sqref="R31">
      <formula1>$O$34:$O$35</formula1>
    </dataValidation>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6"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IF(B45="",CONCATENATE("Dieses Tabellenblatt muss NICHT ausgedruckt werden da kein Teilhaber ",A45," erfasst/vorhanden ist."),CONCATENATE("Dieses zweiseitige Tabellenblatt bitte ausdrucken und dem Teilhaber ",A45,", ",B45,", aushändigen."))</f>
        <v>Dieses Tabellenblatt muss NICHT ausgedruckt werden da kein Teilhaber 7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",A45,":"," ",B45)</f>
        <v xml:space="preserve">Abrechnung von Teilhaber 7: </v>
      </c>
      <c r="B68" s="176"/>
      <c r="C68" s="177"/>
      <c r="D68" s="178"/>
      <c r="E68" s="179"/>
      <c r="F68" s="180"/>
      <c r="G68" s="178"/>
      <c r="H68" s="178"/>
      <c r="I68" s="181"/>
      <c r="J68" s="181"/>
      <c r="K68" s="181"/>
      <c r="L68" s="178"/>
      <c r="M68" s="178"/>
      <c r="N68" s="182"/>
      <c r="O68" s="27" t="e">
        <f>IF(W61=0,U45,0)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IF(I37=O35,CONCATENATE(P45,"%"),IF(I37=O36,CONCATENATE(R45,"/",S45),""))</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41" priority="3">
      <formula>$W$61&gt;0</formula>
    </cfRule>
  </conditionalFormatting>
  <conditionalFormatting sqref="K59">
    <cfRule type="expression" dxfId="40" priority="2">
      <formula>$W$61&gt;0</formula>
    </cfRule>
  </conditionalFormatting>
  <conditionalFormatting sqref="K39:K58">
    <cfRule type="expression" dxfId="39" priority="1">
      <formula>$W$61&gt;0</formula>
    </cfRule>
  </conditionalFormatting>
  <dataValidations count="2">
    <dataValidation type="list" allowBlank="1" showInputMessage="1" showErrorMessage="1" sqref="R31">
      <formula1>$O$34:$O$35</formula1>
    </dataValidation>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6"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IF(B46="",CONCATENATE("Dieses Tabellenblatt muss NICHT ausgedruckt werden da kein Teilhaber ",A46," erfasst/vorhanden ist."),CONCATENATE("Dieses zweiseitige Tabellenblatt bitte ausdrucken und dem Teilhaber ",A46,", ",B46,", aushändigen."))</f>
        <v>Dieses Tabellenblatt muss NICHT ausgedruckt werden da kein Teilhaber 8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",A46,":"," ",B46)</f>
        <v xml:space="preserve">Abrechnung von Teilhaber 8: </v>
      </c>
      <c r="B68" s="176"/>
      <c r="C68" s="177"/>
      <c r="D68" s="178"/>
      <c r="E68" s="179"/>
      <c r="F68" s="180"/>
      <c r="G68" s="178"/>
      <c r="H68" s="178"/>
      <c r="I68" s="181"/>
      <c r="J68" s="181"/>
      <c r="K68" s="181"/>
      <c r="L68" s="178"/>
      <c r="M68" s="178"/>
      <c r="N68" s="182"/>
      <c r="O68" s="27" t="e">
        <f>IF(W61=0,U46,0)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IF(I37=O35,CONCATENATE(P46,"%"),IF(I37=O36,CONCATENATE(R46,"/",S46),""))</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38" priority="3">
      <formula>$W$61&gt;0</formula>
    </cfRule>
  </conditionalFormatting>
  <conditionalFormatting sqref="K59">
    <cfRule type="expression" dxfId="37" priority="2">
      <formula>$W$61&gt;0</formula>
    </cfRule>
  </conditionalFormatting>
  <conditionalFormatting sqref="K39:K58">
    <cfRule type="expression" dxfId="36" priority="1">
      <formula>$W$61&gt;0</formula>
    </cfRule>
  </conditionalFormatting>
  <dataValidations count="2">
    <dataValidation type="list" allowBlank="1" showInputMessage="1" showErrorMessage="1" sqref="R31">
      <formula1>$O$34:$O$35</formula1>
    </dataValidation>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9"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IF(B47="",CONCATENATE("Dieses Tabellenblatt muss NICHT ausgedruckt werden da kein Teilhaber ",A47," erfasst/vorhanden ist."),CONCATENATE("Dieses zweiseitige Tabellenblatt bitte ausdrucken und dem Teilhaber ",A47,", ",B47,", aushändigen."))</f>
        <v>Dieses Tabellenblatt muss NICHT ausgedruckt werden da kein Teilhaber 9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",A47,":"," ",B47)</f>
        <v xml:space="preserve">Abrechnung von Teilhaber 9: </v>
      </c>
      <c r="B68" s="176"/>
      <c r="C68" s="177"/>
      <c r="D68" s="178"/>
      <c r="E68" s="179"/>
      <c r="F68" s="180"/>
      <c r="G68" s="178"/>
      <c r="H68" s="178"/>
      <c r="I68" s="181"/>
      <c r="J68" s="181"/>
      <c r="K68" s="181"/>
      <c r="L68" s="178"/>
      <c r="M68" s="178"/>
      <c r="N68" s="182"/>
      <c r="O68" s="27" t="e">
        <f>IF(W61=0,U47,0)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IF(I37=O35,CONCATENATE(P47,"%"),IF(I37=O36,CONCATENATE(R47,"/",S47),""))</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35" priority="3">
      <formula>$W$61&gt;0</formula>
    </cfRule>
  </conditionalFormatting>
  <conditionalFormatting sqref="K59">
    <cfRule type="expression" dxfId="34" priority="2">
      <formula>$W$61&gt;0</formula>
    </cfRule>
  </conditionalFormatting>
  <conditionalFormatting sqref="K39:K58">
    <cfRule type="expression" dxfId="33" priority="1">
      <formula>$W$61&gt;0</formula>
    </cfRule>
  </conditionalFormatting>
  <dataValidations count="2">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 type="list" allowBlank="1" showInputMessage="1" showErrorMessage="1" sqref="R31">
      <formula1>$O$34:$O$35</formula1>
    </dataValidation>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3"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IF(B48="",CONCATENATE("Dieses Tabellenblatt muss NICHT ausgedruckt werden da kein Teilhaber ",A48," erfasst/vorhanden ist."),CONCATENATE("Dieses zweiseitige Tabellenblatt bitte ausdrucken und dem Teilhaber ",A48,", ",B48,", aushändigen."))</f>
        <v>Dieses Tabellenblatt muss NICHT ausgedruckt werden da kein Teilhaber 10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",A48,":"," ",B48)</f>
        <v xml:space="preserve">Abrechnung von Teilhaber 10: </v>
      </c>
      <c r="B68" s="176"/>
      <c r="C68" s="177"/>
      <c r="D68" s="178"/>
      <c r="E68" s="179"/>
      <c r="F68" s="180"/>
      <c r="G68" s="178"/>
      <c r="H68" s="178"/>
      <c r="I68" s="181"/>
      <c r="J68" s="181"/>
      <c r="K68" s="181"/>
      <c r="L68" s="178"/>
      <c r="M68" s="178"/>
      <c r="N68" s="182"/>
      <c r="O68" s="27" t="e">
        <f>IF(W61=0,U48,0)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IF(I37=O35,CONCATENATE(P48,"%"),IF(I37=O36,CONCATENATE(R48,"/",S48),""))</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32" priority="3">
      <formula>$W$61&gt;0</formula>
    </cfRule>
  </conditionalFormatting>
  <conditionalFormatting sqref="K59">
    <cfRule type="expression" dxfId="31" priority="2">
      <formula>$W$61&gt;0</formula>
    </cfRule>
  </conditionalFormatting>
  <conditionalFormatting sqref="K39:K58">
    <cfRule type="expression" dxfId="30" priority="1">
      <formula>$W$61&gt;0</formula>
    </cfRule>
  </conditionalFormatting>
  <dataValidations count="2">
    <dataValidation type="list" allowBlank="1" showInputMessage="1" showErrorMessage="1" sqref="R31">
      <formula1>$O$34:$O$35</formula1>
    </dataValidation>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6"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IF(B49="",CONCATENATE("Dieses Tabellenblatt muss NICHT ausgedruckt werden da kein Teilhaber ",A49," erfasst/vorhanden ist."),CONCATENATE("Dieses zweiseitige Tabellenblatt bitte ausdrucken und dem Teilhaber ",A49,", ",B49,", aushändigen."))</f>
        <v>Dieses Tabellenblatt muss NICHT ausgedruckt werden da kein Teilhaber 11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",A49,":"," ",B49)</f>
        <v xml:space="preserve">Abrechnung von Teilhaber 11: </v>
      </c>
      <c r="B68" s="176"/>
      <c r="C68" s="177"/>
      <c r="D68" s="178"/>
      <c r="E68" s="179"/>
      <c r="F68" s="180"/>
      <c r="G68" s="178"/>
      <c r="H68" s="178"/>
      <c r="I68" s="181"/>
      <c r="J68" s="181"/>
      <c r="K68" s="181"/>
      <c r="L68" s="178"/>
      <c r="M68" s="178"/>
      <c r="N68" s="182"/>
      <c r="O68" s="27" t="e">
        <f>IF(W61=0,U49,0)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IF(I37=O35,CONCATENATE(P49,"%"),IF(I37=O36,CONCATENATE(R49,"/",S49),""))</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29" priority="3">
      <formula>$W$61&gt;0</formula>
    </cfRule>
  </conditionalFormatting>
  <conditionalFormatting sqref="K59">
    <cfRule type="expression" dxfId="28" priority="2">
      <formula>$W$61&gt;0</formula>
    </cfRule>
  </conditionalFormatting>
  <conditionalFormatting sqref="K39:K58">
    <cfRule type="expression" dxfId="27" priority="1">
      <formula>$W$61&gt;0</formula>
    </cfRule>
  </conditionalFormatting>
  <dataValidations count="2">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 type="list" allowBlank="1" showInputMessage="1" showErrorMessage="1" sqref="R31">
      <formula1>$O$34:$O$35</formula1>
    </dataValidation>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9"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IF(B50="",CONCATENATE("Dieses Tabellenblatt muss NICHT ausgedruckt werden da kein Teilhaber ",A50," erfasst/vorhanden ist."),CONCATENATE("Dieses zweiseitige Tabellenblatt bitte ausdrucken und dem Teilhaber ",A50,", ",B50,", aushändigen."))</f>
        <v>Dieses Tabellenblatt muss NICHT ausgedruckt werden da kein Teilhaber 12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",A50,":"," ",B50)</f>
        <v xml:space="preserve">Abrechnung von Teilhaber 12: </v>
      </c>
      <c r="B68" s="176"/>
      <c r="C68" s="177"/>
      <c r="D68" s="178"/>
      <c r="E68" s="179"/>
      <c r="F68" s="180"/>
      <c r="G68" s="178"/>
      <c r="H68" s="178"/>
      <c r="I68" s="181"/>
      <c r="J68" s="181"/>
      <c r="K68" s="181"/>
      <c r="L68" s="178"/>
      <c r="M68" s="178"/>
      <c r="N68" s="182"/>
      <c r="O68" s="27" t="e">
        <f>IF(W61=0,U50,0)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IF(I37=O35,CONCATENATE(P50,"%"),IF(I37=O36,CONCATENATE(R50,"/",S50),""))</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26" priority="3">
      <formula>$W$61&gt;0</formula>
    </cfRule>
  </conditionalFormatting>
  <conditionalFormatting sqref="K59">
    <cfRule type="expression" dxfId="25" priority="2">
      <formula>$W$61&gt;0</formula>
    </cfRule>
  </conditionalFormatting>
  <conditionalFormatting sqref="K39:K58">
    <cfRule type="expression" dxfId="24" priority="1">
      <formula>$W$61&gt;0</formula>
    </cfRule>
  </conditionalFormatting>
  <dataValidations count="2">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 type="list" allowBlank="1" showInputMessage="1" showErrorMessage="1" sqref="R31">
      <formula1>$O$34:$O$35</formula1>
    </dataValidation>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3"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IF(B51="",CONCATENATE("Dieses Tabellenblatt muss NICHT ausgedruckt werden da kein Teilhaber ",A51," erfasst/vorhanden ist."),CONCATENATE("Dieses zweiseitige Tabellenblatt bitte ausdrucken und dem Teilhaber ",A51,", ",B51,", aushändigen."))</f>
        <v>Dieses Tabellenblatt muss NICHT ausgedruckt werden da kein Teilhaber 13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",A51,":"," ",B51)</f>
        <v xml:space="preserve">Abrechnung von Teilhaber 13: </v>
      </c>
      <c r="B68" s="176"/>
      <c r="C68" s="177"/>
      <c r="D68" s="178"/>
      <c r="E68" s="179"/>
      <c r="F68" s="180"/>
      <c r="G68" s="178"/>
      <c r="H68" s="178"/>
      <c r="I68" s="181"/>
      <c r="J68" s="181"/>
      <c r="K68" s="181"/>
      <c r="L68" s="178"/>
      <c r="M68" s="178"/>
      <c r="N68" s="182"/>
      <c r="O68" s="27" t="e">
        <f>IF(W61=0,U51,0)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IF(I37=O35,CONCATENATE(P51,"%"),IF(I37=O36,CONCATENATE(R51,"/",S51),""))</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23" priority="3">
      <formula>$W$61&gt;0</formula>
    </cfRule>
  </conditionalFormatting>
  <conditionalFormatting sqref="K59">
    <cfRule type="expression" dxfId="22" priority="2">
      <formula>$W$61&gt;0</formula>
    </cfRule>
  </conditionalFormatting>
  <conditionalFormatting sqref="K39:K58">
    <cfRule type="expression" dxfId="21" priority="1">
      <formula>$W$61&gt;0</formula>
    </cfRule>
  </conditionalFormatting>
  <dataValidations count="2">
    <dataValidation type="list" allowBlank="1" showInputMessage="1" showErrorMessage="1" sqref="R31">
      <formula1>$O$34:$O$35</formula1>
    </dataValidation>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6"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IF(B52="",CONCATENATE("Dieses Tabellenblatt muss NICHT ausgedruckt werden da kein Teilhaber ",A52," erfasst/vorhanden ist."),CONCATENATE("Dieses zweiseitige Tabellenblatt bitte ausdrucken und dem Teilhaber ",A52,", ",B52,", aushändigen."))</f>
        <v>Dieses Tabellenblatt muss NICHT ausgedruckt werden da kein Teilhaber 14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",A52,":"," ",B52)</f>
        <v xml:space="preserve">Abrechnung von Teilhaber 14: </v>
      </c>
      <c r="B68" s="176"/>
      <c r="C68" s="177"/>
      <c r="D68" s="178"/>
      <c r="E68" s="179"/>
      <c r="F68" s="180"/>
      <c r="G68" s="178"/>
      <c r="H68" s="178"/>
      <c r="I68" s="181"/>
      <c r="J68" s="181"/>
      <c r="K68" s="181"/>
      <c r="L68" s="178"/>
      <c r="M68" s="178"/>
      <c r="N68" s="182"/>
      <c r="O68" s="27" t="e">
        <f>IF(W61=0,U52,0)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IF(I37=O35,CONCATENATE(P52,"%"),IF(I37=O36,CONCATENATE(R52,"/",S52),""))</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20" priority="3">
      <formula>$W$61&gt;0</formula>
    </cfRule>
  </conditionalFormatting>
  <conditionalFormatting sqref="K59">
    <cfRule type="expression" dxfId="19" priority="2">
      <formula>$W$61&gt;0</formula>
    </cfRule>
  </conditionalFormatting>
  <conditionalFormatting sqref="K39:K58">
    <cfRule type="expression" dxfId="18" priority="1">
      <formula>$W$61&gt;0</formula>
    </cfRule>
  </conditionalFormatting>
  <dataValidations count="2">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 type="list" allowBlank="1" showInputMessage="1" showErrorMessage="1" sqref="R31">
      <formula1>$O$34:$O$35</formula1>
    </dataValidation>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109"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IF(B53="",CONCATENATE("Dieses Tabellenblatt muss NICHT ausgedruckt werden da kein Teilhaber ",A53," erfasst/vorhanden ist."),CONCATENATE("Dieses zweiseitige Tabellenblatt bitte ausdrucken und dem Teilhaber ",A53,", ",B53,", aushändigen."))</f>
        <v>Dieses Tabellenblatt muss NICHT ausgedruckt werden da kein Teilhaber 15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",A53,":"," ",B53)</f>
        <v xml:space="preserve">Abrechnung von Teilhaber 15: </v>
      </c>
      <c r="B68" s="176"/>
      <c r="C68" s="177"/>
      <c r="D68" s="178"/>
      <c r="E68" s="179"/>
      <c r="F68" s="180"/>
      <c r="G68" s="178"/>
      <c r="H68" s="178"/>
      <c r="I68" s="181"/>
      <c r="J68" s="181"/>
      <c r="K68" s="181"/>
      <c r="L68" s="178"/>
      <c r="M68" s="178"/>
      <c r="N68" s="182"/>
      <c r="O68" s="27" t="e">
        <f>IF(W61=0,U53,0)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IF(I37=O35,CONCATENATE(P53,"%"),IF(I37=O36,CONCATENATE(R53,"/",S53),""))</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17" priority="3">
      <formula>$W$61&gt;0</formula>
    </cfRule>
  </conditionalFormatting>
  <conditionalFormatting sqref="K59">
    <cfRule type="expression" dxfId="16" priority="2">
      <formula>$W$61&gt;0</formula>
    </cfRule>
  </conditionalFormatting>
  <conditionalFormatting sqref="K39:K58">
    <cfRule type="expression" dxfId="15" priority="1">
      <formula>$W$61&gt;0</formula>
    </cfRule>
  </conditionalFormatting>
  <dataValidations count="2">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 type="list" allowBlank="1" showInputMessage="1" showErrorMessage="1" sqref="R31">
      <formula1>$O$34:$O$35</formula1>
    </dataValidation>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6"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IF(B54="",CONCATENATE("Dieses Tabellenblatt muss NICHT ausgedruckt werden da kein Teilhaber ",A54," erfasst/vorhanden ist."),CONCATENATE("Dieses zweiseitige Tabellenblatt bitte ausdrucken und dem Teilhaber ",A54,", ",B54,", aushändigen."))</f>
        <v>Dieses Tabellenblatt muss NICHT ausgedruckt werden da kein Teilhaber 16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",A54,":"," ",B54)</f>
        <v xml:space="preserve">Abrechnung von Teilhaber 16: </v>
      </c>
      <c r="B68" s="176"/>
      <c r="C68" s="177"/>
      <c r="D68" s="178"/>
      <c r="E68" s="179"/>
      <c r="F68" s="180"/>
      <c r="G68" s="178"/>
      <c r="H68" s="178"/>
      <c r="I68" s="181"/>
      <c r="J68" s="181"/>
      <c r="K68" s="181"/>
      <c r="L68" s="178"/>
      <c r="M68" s="178"/>
      <c r="N68" s="182"/>
      <c r="O68" s="27" t="e">
        <f>IF(W61=0,U54,0)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IF(I37=O35,CONCATENATE(P54,"%"),IF(I37=O36,CONCATENATE(R54,"/",S54),""))</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14" priority="3">
      <formula>$W$61&gt;0</formula>
    </cfRule>
  </conditionalFormatting>
  <conditionalFormatting sqref="K59">
    <cfRule type="expression" dxfId="13" priority="2">
      <formula>$W$61&gt;0</formula>
    </cfRule>
  </conditionalFormatting>
  <conditionalFormatting sqref="K39:K58">
    <cfRule type="expression" dxfId="12" priority="1">
      <formula>$W$61&gt;0</formula>
    </cfRule>
  </conditionalFormatting>
  <dataValidations count="2">
    <dataValidation type="list" allowBlank="1" showInputMessage="1" showErrorMessage="1" sqref="R31">
      <formula1>$O$34:$O$35</formula1>
    </dataValidation>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9"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IF(B55="",CONCATENATE("Dieses Tabellenblatt muss NICHT ausgedruckt werden da kein Teilhaber ",A55," erfasst/vorhanden ist."),CONCATENATE("Dieses zweiseitige Tabellenblatt bitte ausdrucken und dem Teilhaber ",A55,", ",B55,", aushändigen."))</f>
        <v>Dieses Tabellenblatt muss NICHT ausgedruckt werden da kein Teilhaber 17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",A55,":"," ",B55)</f>
        <v xml:space="preserve">Abrechnung von Teilhaber 17: </v>
      </c>
      <c r="B68" s="176"/>
      <c r="C68" s="177"/>
      <c r="D68" s="178"/>
      <c r="E68" s="179"/>
      <c r="F68" s="180"/>
      <c r="G68" s="178"/>
      <c r="H68" s="178"/>
      <c r="I68" s="181"/>
      <c r="J68" s="181"/>
      <c r="K68" s="181"/>
      <c r="L68" s="178"/>
      <c r="M68" s="178"/>
      <c r="N68" s="182"/>
      <c r="O68" s="27" t="e">
        <f>IF(W61=0,U55,0)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IF(I37=O35,CONCATENATE(P55,"%"),IF(I37=O36,CONCATENATE(R55,"/",S55),""))</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11" priority="3">
      <formula>$W$61&gt;0</formula>
    </cfRule>
  </conditionalFormatting>
  <conditionalFormatting sqref="K59">
    <cfRule type="expression" dxfId="10" priority="2">
      <formula>$W$61&gt;0</formula>
    </cfRule>
  </conditionalFormatting>
  <conditionalFormatting sqref="K39:K58">
    <cfRule type="expression" dxfId="9" priority="1">
      <formula>$W$61&gt;0</formula>
    </cfRule>
  </conditionalFormatting>
  <dataValidations count="2">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 type="list" allowBlank="1" showInputMessage="1" showErrorMessage="1" sqref="R31">
      <formula1>$O$34:$O$35</formula1>
    </dataValidation>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9"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IF(B56="",CONCATENATE("Dieses Tabellenblatt muss NICHT ausgedruckt werden da kein Teilhaber ",A56," erfasst/vorhanden ist."),CONCATENATE("Dieses zweiseitige Tabellenblatt bitte ausdrucken und dem Teilhaber ",A56,", ",B56,", aushändigen."))</f>
        <v>Dieses Tabellenblatt muss NICHT ausgedruckt werden da kein Teilhaber 18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",A56,":"," ",B56)</f>
        <v xml:space="preserve">Abrechnung von Teilhaber 18: </v>
      </c>
      <c r="B68" s="176"/>
      <c r="C68" s="177"/>
      <c r="D68" s="178"/>
      <c r="E68" s="179"/>
      <c r="F68" s="180"/>
      <c r="G68" s="178"/>
      <c r="H68" s="178"/>
      <c r="I68" s="181"/>
      <c r="J68" s="181"/>
      <c r="K68" s="181"/>
      <c r="L68" s="178"/>
      <c r="M68" s="178"/>
      <c r="N68" s="182"/>
      <c r="O68" s="27" t="e">
        <f>IF(W61=0,U56,0)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IF(I37=O35,CONCATENATE(P56,"%"),IF(I37=O36,CONCATENATE(R56,"/",S56),""))</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8" priority="3">
      <formula>$W$61&gt;0</formula>
    </cfRule>
  </conditionalFormatting>
  <conditionalFormatting sqref="K59">
    <cfRule type="expression" dxfId="7" priority="2">
      <formula>$W$61&gt;0</formula>
    </cfRule>
  </conditionalFormatting>
  <conditionalFormatting sqref="K39:K58">
    <cfRule type="expression" dxfId="6" priority="1">
      <formula>$W$61&gt;0</formula>
    </cfRule>
  </conditionalFormatting>
  <dataValidations count="2">
    <dataValidation type="list" allowBlank="1" showInputMessage="1" showErrorMessage="1" sqref="R31">
      <formula1>$O$34:$O$35</formula1>
    </dataValidation>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73"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IF(B57="",CONCATENATE("Dieses Tabellenblatt muss NICHT ausgedruckt werden da kein Teilhaber ",A57," erfasst/vorhanden ist."),CONCATENATE("Dieses zweiseitige Tabellenblatt bitte ausdrucken und dem Teilhaber ",A57,", ",B57,", aushändigen."))</f>
        <v>Dieses Tabellenblatt muss NICHT ausgedruckt werden da kein Teilhaber 19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",A57,":"," ",B57)</f>
        <v xml:space="preserve">Abrechnung von Teilhaber 19: </v>
      </c>
      <c r="B68" s="176"/>
      <c r="C68" s="177"/>
      <c r="D68" s="178"/>
      <c r="E68" s="179"/>
      <c r="F68" s="180"/>
      <c r="G68" s="178"/>
      <c r="H68" s="178"/>
      <c r="I68" s="181"/>
      <c r="J68" s="181"/>
      <c r="K68" s="181"/>
      <c r="L68" s="178"/>
      <c r="M68" s="178"/>
      <c r="N68" s="182"/>
      <c r="O68" s="27" t="e">
        <f>IF(W61=0,U57,0)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IF(I37=O35,CONCATENATE(P57,"%"),IF(I37=O36,CONCATENATE(R57,"/",S57),""))</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5" priority="3">
      <formula>$W$61&gt;0</formula>
    </cfRule>
  </conditionalFormatting>
  <conditionalFormatting sqref="K59">
    <cfRule type="expression" dxfId="4" priority="2">
      <formula>$W$61&gt;0</formula>
    </cfRule>
  </conditionalFormatting>
  <conditionalFormatting sqref="K39:K58">
    <cfRule type="expression" dxfId="3" priority="1">
      <formula>$W$61&gt;0</formula>
    </cfRule>
  </conditionalFormatting>
  <dataValidations count="2">
    <dataValidation type="list" allowBlank="1" showInputMessage="1" showErrorMessage="1" sqref="R31">
      <formula1>$O$34:$O$35</formula1>
    </dataValidation>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showGridLines="0" topLeftCell="A101" zoomScaleNormal="100" workbookViewId="0">
      <selection activeCell="M134" sqref="M134"/>
    </sheetView>
  </sheetViews>
  <sheetFormatPr baseColWidth="10" defaultColWidth="11.44140625" defaultRowHeight="13.2" x14ac:dyDescent="0.25"/>
  <cols>
    <col min="1" max="1" width="3.33203125" style="41" customWidth="1"/>
    <col min="2" max="2" width="18.109375" style="3" customWidth="1"/>
    <col min="3" max="3" width="24.5546875" style="3" customWidth="1"/>
    <col min="4" max="4" width="1.44140625" style="3" customWidth="1"/>
    <col min="5" max="5" width="12.33203125" style="51" customWidth="1"/>
    <col min="6" max="6" width="1.5546875" style="51" customWidth="1"/>
    <col min="7" max="7" width="12.33203125" style="3" customWidth="1"/>
    <col min="8" max="8" width="1.5546875" style="3" customWidth="1"/>
    <col min="9" max="9" width="12.33203125" style="6" customWidth="1"/>
    <col min="10" max="10" width="1.5546875" style="6" customWidth="1"/>
    <col min="11" max="11" width="12.33203125" style="6" customWidth="1"/>
    <col min="12" max="12" width="1.5546875" style="3" customWidth="1"/>
    <col min="13" max="13" width="12.33203125" style="3" customWidth="1"/>
    <col min="14" max="14" width="5.88671875" style="3" customWidth="1"/>
    <col min="15" max="16" width="4.33203125" style="1" hidden="1" customWidth="1"/>
    <col min="17" max="17" width="1.109375" style="1" hidden="1" customWidth="1"/>
    <col min="18" max="19" width="4.33203125" style="2" hidden="1" customWidth="1"/>
    <col min="20" max="20" width="1.109375" style="3" hidden="1" customWidth="1"/>
    <col min="21" max="21" width="7.44140625" style="3" hidden="1" customWidth="1"/>
    <col min="22" max="22" width="1.109375" style="3" hidden="1" customWidth="1"/>
    <col min="23" max="23" width="7.44140625" style="3" hidden="1" customWidth="1"/>
    <col min="24" max="24" width="1.109375" style="3" hidden="1" customWidth="1"/>
    <col min="25" max="25" width="7.44140625" style="3" hidden="1" customWidth="1"/>
    <col min="26" max="26" width="1.109375" style="3" hidden="1" customWidth="1"/>
    <col min="27" max="27" width="7.44140625" style="3" hidden="1" customWidth="1"/>
    <col min="28" max="28" width="1.109375" style="3" hidden="1" customWidth="1"/>
    <col min="29" max="30" width="7.44140625" style="3" hidden="1" customWidth="1"/>
    <col min="31" max="16384" width="11.44140625" style="3"/>
  </cols>
  <sheetData>
    <row r="1" spans="1:19" ht="52.95" customHeight="1" thickBot="1" x14ac:dyDescent="0.3">
      <c r="A1" s="542" t="str">
        <f>IF(B58="",CONCATENATE("Dieses Tabellenblatt muss NICHT ausgedruckt werden da kein Teilhaber ",A58," erfasst/vorhanden ist."),CONCATENATE("Dieses zweiseitige Tabellenblatt bitte ausdrucken und dem Teilhaber ",A58,", ",B58,", aushändigen."))</f>
        <v>Dieses Tabellenblatt muss NICHT ausgedruckt werden da kein Teilhaber 20 erfasst/vorhanden ist.</v>
      </c>
      <c r="B1" s="543"/>
      <c r="C1" s="543"/>
      <c r="D1" s="543"/>
      <c r="E1" s="543"/>
      <c r="F1" s="543"/>
      <c r="G1" s="543"/>
      <c r="H1" s="543"/>
      <c r="I1" s="543"/>
      <c r="J1" s="543"/>
      <c r="K1" s="543"/>
      <c r="L1" s="543"/>
      <c r="M1" s="543"/>
      <c r="N1" s="544"/>
      <c r="O1" s="3"/>
      <c r="P1" s="3"/>
      <c r="Q1" s="3"/>
      <c r="R1" s="3"/>
      <c r="S1" s="3"/>
    </row>
    <row r="2" spans="1:19" ht="13.95" customHeight="1" x14ac:dyDescent="0.25"/>
    <row r="4" spans="1:19" ht="9" customHeight="1" x14ac:dyDescent="0.25">
      <c r="A4" s="515"/>
      <c r="B4" s="516"/>
      <c r="C4" s="516"/>
      <c r="D4" s="516"/>
      <c r="E4" s="516"/>
      <c r="F4" s="516"/>
      <c r="G4" s="516"/>
      <c r="H4" s="516"/>
      <c r="I4" s="516"/>
      <c r="J4" s="516"/>
      <c r="K4" s="516"/>
      <c r="L4" s="492" t="str">
        <f>'Einkommen &amp; Vermögen Teilh. 1 '!L4:N7</f>
        <v>Version 1.1</v>
      </c>
      <c r="M4" s="492"/>
      <c r="N4" s="493"/>
    </row>
    <row r="5" spans="1:19" ht="17.399999999999999" x14ac:dyDescent="0.3">
      <c r="A5" s="498" t="s">
        <v>0</v>
      </c>
      <c r="B5" s="499"/>
      <c r="C5" s="499"/>
      <c r="D5" s="499"/>
      <c r="E5" s="499"/>
      <c r="F5" s="499"/>
      <c r="G5" s="499"/>
      <c r="H5" s="499"/>
      <c r="I5" s="499"/>
      <c r="J5" s="499"/>
      <c r="K5" s="499"/>
      <c r="L5" s="494"/>
      <c r="M5" s="494"/>
      <c r="N5" s="495"/>
    </row>
    <row r="6" spans="1:19" s="4" customFormat="1" ht="17.399999999999999" x14ac:dyDescent="0.3">
      <c r="A6" s="500" t="s">
        <v>1</v>
      </c>
      <c r="B6" s="501"/>
      <c r="C6" s="501"/>
      <c r="D6" s="501"/>
      <c r="E6" s="501"/>
      <c r="F6" s="501"/>
      <c r="G6" s="501"/>
      <c r="H6" s="501"/>
      <c r="I6" s="501"/>
      <c r="J6" s="501"/>
      <c r="K6" s="501"/>
      <c r="L6" s="494"/>
      <c r="M6" s="494"/>
      <c r="N6" s="495"/>
      <c r="O6" s="1"/>
      <c r="P6" s="1"/>
      <c r="Q6" s="1"/>
      <c r="R6" s="2"/>
      <c r="S6" s="2"/>
    </row>
    <row r="7" spans="1:19" ht="9" customHeight="1" thickBot="1" x14ac:dyDescent="0.3">
      <c r="A7" s="502"/>
      <c r="B7" s="503"/>
      <c r="C7" s="503"/>
      <c r="D7" s="503"/>
      <c r="E7" s="503"/>
      <c r="F7" s="503"/>
      <c r="G7" s="503"/>
      <c r="H7" s="503"/>
      <c r="I7" s="503"/>
      <c r="J7" s="503"/>
      <c r="K7" s="503"/>
      <c r="L7" s="496"/>
      <c r="M7" s="496"/>
      <c r="N7" s="497"/>
    </row>
    <row r="8" spans="1:19" ht="10.95" customHeight="1" thickTop="1" x14ac:dyDescent="0.25">
      <c r="A8" s="5"/>
      <c r="B8" s="5"/>
      <c r="C8" s="5"/>
      <c r="D8" s="5"/>
      <c r="E8" s="5"/>
      <c r="F8" s="5"/>
      <c r="G8" s="5"/>
      <c r="H8" s="5"/>
      <c r="I8" s="5"/>
    </row>
    <row r="9" spans="1:19" ht="13.2" customHeight="1" x14ac:dyDescent="0.25">
      <c r="A9" s="508" t="s">
        <v>76</v>
      </c>
      <c r="B9" s="508"/>
      <c r="C9" s="508"/>
      <c r="D9" s="508"/>
      <c r="E9" s="508"/>
      <c r="F9" s="508"/>
      <c r="G9" s="508"/>
      <c r="H9" s="508"/>
      <c r="I9" s="508"/>
      <c r="J9" s="508"/>
      <c r="K9" s="508"/>
      <c r="L9" s="508"/>
      <c r="M9" s="508"/>
      <c r="N9" s="508"/>
    </row>
    <row r="10" spans="1:19" ht="13.2" customHeight="1" x14ac:dyDescent="0.25">
      <c r="A10" s="508"/>
      <c r="B10" s="508"/>
      <c r="C10" s="508"/>
      <c r="D10" s="508"/>
      <c r="E10" s="508"/>
      <c r="F10" s="508"/>
      <c r="G10" s="508"/>
      <c r="H10" s="508"/>
      <c r="I10" s="508"/>
      <c r="J10" s="508"/>
      <c r="K10" s="508"/>
      <c r="L10" s="508"/>
      <c r="M10" s="508"/>
      <c r="N10" s="508"/>
    </row>
    <row r="11" spans="1:19" ht="13.2" customHeight="1" x14ac:dyDescent="0.25">
      <c r="A11" s="508"/>
      <c r="B11" s="508"/>
      <c r="C11" s="508"/>
      <c r="D11" s="508"/>
      <c r="E11" s="508"/>
      <c r="F11" s="508"/>
      <c r="G11" s="508"/>
      <c r="H11" s="508"/>
      <c r="I11" s="508"/>
      <c r="J11" s="508"/>
      <c r="K11" s="508"/>
      <c r="L11" s="508"/>
      <c r="M11" s="508"/>
      <c r="N11" s="508"/>
    </row>
    <row r="12" spans="1:19" ht="10.95" customHeight="1" x14ac:dyDescent="0.25">
      <c r="A12" s="5"/>
      <c r="B12" s="5"/>
      <c r="C12" s="5"/>
      <c r="D12" s="5"/>
      <c r="E12" s="5"/>
      <c r="F12" s="5"/>
      <c r="G12" s="5"/>
      <c r="H12" s="5"/>
      <c r="I12" s="5"/>
    </row>
    <row r="13" spans="1:19" s="4" customFormat="1" ht="16.2" thickBot="1" x14ac:dyDescent="0.35">
      <c r="A13" s="183" t="s">
        <v>60</v>
      </c>
      <c r="B13" s="176"/>
      <c r="C13" s="177"/>
      <c r="D13" s="178"/>
      <c r="E13" s="179"/>
      <c r="F13" s="180"/>
      <c r="G13" s="178"/>
      <c r="H13" s="178"/>
      <c r="I13" s="181"/>
      <c r="J13" s="181"/>
      <c r="K13" s="181"/>
      <c r="L13" s="178"/>
      <c r="M13" s="178"/>
      <c r="N13" s="182"/>
      <c r="O13" s="5"/>
      <c r="P13" s="1"/>
      <c r="Q13" s="1"/>
      <c r="R13" s="2"/>
      <c r="S13" s="2"/>
    </row>
    <row r="14" spans="1:19" s="5" customFormat="1" ht="15" customHeight="1" thickTop="1" x14ac:dyDescent="0.25">
      <c r="E14" s="42"/>
      <c r="F14" s="42"/>
      <c r="I14" s="43"/>
      <c r="J14" s="43"/>
      <c r="K14" s="43"/>
      <c r="O14" s="1"/>
      <c r="P14" s="1"/>
      <c r="Q14" s="1"/>
      <c r="R14" s="2"/>
      <c r="S14" s="2"/>
    </row>
    <row r="15" spans="1:19" s="4" customFormat="1" ht="15" customHeight="1" x14ac:dyDescent="0.3">
      <c r="A15" s="7" t="s">
        <v>100</v>
      </c>
      <c r="I15" s="8"/>
      <c r="J15" s="8"/>
      <c r="K15" s="546" t="s">
        <v>78</v>
      </c>
      <c r="L15" s="546"/>
      <c r="M15" s="370" t="str">
        <f>IF('Einkommen &amp; Vermögen Teilh. 1 '!M15="","",'Einkommen &amp; Vermögen Teilh. 1 '!M15)</f>
        <v/>
      </c>
      <c r="O15" s="1"/>
      <c r="P15" s="1"/>
      <c r="Q15" s="1"/>
      <c r="R15" s="2"/>
      <c r="S15" s="2"/>
    </row>
    <row r="16" spans="1:19" s="4" customFormat="1" ht="15" customHeight="1" x14ac:dyDescent="0.3">
      <c r="A16" s="7" t="s">
        <v>21</v>
      </c>
      <c r="C16" s="9"/>
      <c r="D16" s="9"/>
      <c r="E16" s="9"/>
      <c r="F16" s="9"/>
      <c r="K16" s="61"/>
      <c r="L16" s="61"/>
      <c r="M16" s="532"/>
      <c r="N16" s="61"/>
      <c r="O16" s="1"/>
      <c r="P16" s="1"/>
      <c r="Q16" s="1"/>
      <c r="R16" s="174"/>
      <c r="S16" s="2"/>
    </row>
    <row r="17" spans="1:19" s="4" customFormat="1" ht="15" customHeight="1" x14ac:dyDescent="0.25">
      <c r="A17" s="10" t="s">
        <v>2</v>
      </c>
      <c r="B17" s="10"/>
      <c r="C17" s="540" t="str">
        <f>IF('Einkommen &amp; Vermögen Teilh. 1 '!C17="","",'Einkommen &amp; Vermögen Teilh. 1 '!C17)</f>
        <v/>
      </c>
      <c r="D17" s="540"/>
      <c r="E17" s="540"/>
      <c r="F17" s="540"/>
      <c r="G17" s="540"/>
      <c r="K17" s="61"/>
      <c r="L17" s="61"/>
      <c r="M17" s="533"/>
      <c r="N17" s="61"/>
      <c r="O17" s="1"/>
      <c r="P17" s="1"/>
      <c r="Q17" s="1"/>
      <c r="R17" s="2"/>
      <c r="S17" s="2"/>
    </row>
    <row r="18" spans="1:19" s="4" customFormat="1" ht="15" customHeight="1" x14ac:dyDescent="0.25">
      <c r="A18" s="10" t="s">
        <v>17</v>
      </c>
      <c r="B18" s="10"/>
      <c r="C18" s="540" t="str">
        <f>IF('Einkommen &amp; Vermögen Teilh. 1 '!C18="","",'Einkommen &amp; Vermögen Teilh. 1 '!C18)</f>
        <v/>
      </c>
      <c r="D18" s="540"/>
      <c r="E18" s="540"/>
      <c r="F18" s="540"/>
      <c r="G18" s="540"/>
      <c r="K18" s="168"/>
      <c r="L18" s="168"/>
      <c r="M18" s="533"/>
      <c r="N18" s="168"/>
      <c r="O18" s="1"/>
      <c r="P18" s="1"/>
      <c r="Q18" s="1"/>
      <c r="R18" s="2"/>
      <c r="S18" s="2"/>
    </row>
    <row r="19" spans="1:19" s="4" customFormat="1" ht="15" customHeight="1" x14ac:dyDescent="0.25">
      <c r="A19" s="10" t="s">
        <v>3</v>
      </c>
      <c r="B19" s="10"/>
      <c r="C19" s="545" t="str">
        <f>IF('Einkommen &amp; Vermögen Teilh. 1 '!C19="","",'Einkommen &amp; Vermögen Teilh. 1 '!C19)</f>
        <v/>
      </c>
      <c r="D19" s="545"/>
      <c r="E19" s="545"/>
      <c r="F19" s="545"/>
      <c r="G19" s="545"/>
      <c r="J19" s="8"/>
      <c r="K19" s="8"/>
      <c r="M19" s="528"/>
      <c r="O19" s="1"/>
      <c r="P19" s="1"/>
      <c r="Q19" s="1"/>
      <c r="R19" s="2"/>
      <c r="S19" s="2"/>
    </row>
    <row r="20" spans="1:19" s="4" customFormat="1" ht="15" customHeight="1" x14ac:dyDescent="0.25">
      <c r="A20" s="10" t="s">
        <v>4</v>
      </c>
      <c r="B20" s="10"/>
      <c r="C20" s="540" t="str">
        <f>IF('Einkommen &amp; Vermögen Teilh. 1 '!C20="","",'Einkommen &amp; Vermögen Teilh. 1 '!C20)</f>
        <v/>
      </c>
      <c r="D20" s="540"/>
      <c r="E20" s="540"/>
      <c r="F20" s="540"/>
      <c r="G20" s="540"/>
      <c r="J20" s="8"/>
      <c r="K20" s="8"/>
      <c r="M20" s="528"/>
      <c r="O20" s="1"/>
      <c r="P20" s="1"/>
      <c r="Q20" s="1"/>
      <c r="R20" s="2"/>
      <c r="S20" s="2"/>
    </row>
    <row r="21" spans="1:19" s="4" customFormat="1" ht="15" customHeight="1" x14ac:dyDescent="0.25">
      <c r="A21" s="10" t="s">
        <v>8</v>
      </c>
      <c r="B21" s="10"/>
      <c r="C21" s="545" t="str">
        <f>IF('Einkommen &amp; Vermögen Teilh. 1 '!C21="","",'Einkommen &amp; Vermögen Teilh. 1 '!C21)</f>
        <v/>
      </c>
      <c r="D21" s="545"/>
      <c r="E21" s="545"/>
      <c r="F21" s="545"/>
      <c r="G21" s="545"/>
      <c r="H21" s="11"/>
      <c r="J21" s="8"/>
      <c r="K21" s="8"/>
      <c r="M21" s="528"/>
      <c r="O21" s="1"/>
      <c r="P21" s="1"/>
      <c r="Q21" s="1"/>
      <c r="R21" s="2"/>
      <c r="S21" s="2"/>
    </row>
    <row r="22" spans="1:19" s="4" customFormat="1" ht="15" customHeight="1" x14ac:dyDescent="0.25">
      <c r="C22" s="12"/>
      <c r="D22" s="12"/>
      <c r="E22" s="12"/>
      <c r="F22" s="12"/>
      <c r="J22" s="8"/>
      <c r="K22" s="8"/>
      <c r="M22" s="528"/>
      <c r="O22" s="1"/>
      <c r="P22" s="1"/>
      <c r="Q22" s="1"/>
      <c r="R22" s="2"/>
      <c r="S22" s="2"/>
    </row>
    <row r="23" spans="1:19" s="4" customFormat="1" ht="15" customHeight="1" x14ac:dyDescent="0.3">
      <c r="A23" s="7" t="s">
        <v>20</v>
      </c>
      <c r="C23" s="12"/>
      <c r="D23" s="12"/>
      <c r="E23" s="12"/>
      <c r="F23" s="12"/>
      <c r="J23" s="8"/>
      <c r="K23" s="8"/>
      <c r="O23" s="1"/>
      <c r="P23" s="1"/>
      <c r="Q23" s="1"/>
      <c r="R23" s="2"/>
      <c r="S23" s="2"/>
    </row>
    <row r="24" spans="1:19" s="4" customFormat="1" ht="15" customHeight="1" x14ac:dyDescent="0.25">
      <c r="A24" s="10" t="s">
        <v>18</v>
      </c>
      <c r="B24" s="10"/>
      <c r="C24" s="540" t="str">
        <f>IF('Einkommen &amp; Vermögen Teilh. 1 '!C24="","",'Einkommen &amp; Vermögen Teilh. 1 '!C24)</f>
        <v/>
      </c>
      <c r="D24" s="540"/>
      <c r="E24" s="540"/>
      <c r="F24" s="540"/>
      <c r="G24" s="540"/>
      <c r="J24" s="8"/>
      <c r="K24" s="8"/>
      <c r="O24" s="1"/>
      <c r="P24" s="1"/>
      <c r="Q24" s="1"/>
      <c r="R24" s="2"/>
      <c r="S24" s="2"/>
    </row>
    <row r="25" spans="1:19" s="4" customFormat="1" ht="15" customHeight="1" x14ac:dyDescent="0.25">
      <c r="A25" s="10" t="s">
        <v>5</v>
      </c>
      <c r="B25" s="10"/>
      <c r="C25" s="540" t="str">
        <f>IF('Einkommen &amp; Vermögen Teilh. 1 '!C25="","",'Einkommen &amp; Vermögen Teilh. 1 '!C25)</f>
        <v/>
      </c>
      <c r="D25" s="540"/>
      <c r="E25" s="540"/>
      <c r="F25" s="540"/>
      <c r="G25" s="540"/>
      <c r="J25" s="8"/>
      <c r="K25" s="8"/>
      <c r="O25" s="1"/>
      <c r="P25" s="1"/>
      <c r="Q25" s="1"/>
      <c r="R25" s="2"/>
      <c r="S25" s="2"/>
    </row>
    <row r="26" spans="1:19" s="4" customFormat="1" ht="15" customHeight="1" x14ac:dyDescent="0.25">
      <c r="A26" s="10" t="s">
        <v>7</v>
      </c>
      <c r="B26" s="10"/>
      <c r="C26" s="540" t="str">
        <f>IF('Einkommen &amp; Vermögen Teilh. 1 '!C26="","",'Einkommen &amp; Vermögen Teilh. 1 '!C26)</f>
        <v/>
      </c>
      <c r="D26" s="540"/>
      <c r="E26" s="540"/>
      <c r="F26" s="540"/>
      <c r="G26" s="540"/>
      <c r="J26" s="8"/>
      <c r="K26" s="8"/>
      <c r="O26" s="1"/>
      <c r="P26" s="1"/>
      <c r="Q26" s="1"/>
      <c r="R26" s="2"/>
      <c r="S26" s="2"/>
    </row>
    <row r="27" spans="1:19" s="4" customFormat="1" ht="15" customHeight="1" x14ac:dyDescent="0.25">
      <c r="A27" s="10" t="s">
        <v>6</v>
      </c>
      <c r="B27" s="10"/>
      <c r="C27" s="540" t="str">
        <f>IF('Einkommen &amp; Vermögen Teilh. 1 '!C27="","",'Einkommen &amp; Vermögen Teilh. 1 '!C27)</f>
        <v/>
      </c>
      <c r="D27" s="540"/>
      <c r="E27" s="540"/>
      <c r="F27" s="540"/>
      <c r="G27" s="540"/>
      <c r="H27" s="11"/>
      <c r="J27" s="8"/>
      <c r="K27" s="8"/>
      <c r="O27" s="1"/>
      <c r="P27" s="1"/>
      <c r="Q27" s="1"/>
      <c r="R27" s="2"/>
      <c r="S27" s="2"/>
    </row>
    <row r="28" spans="1:19" s="4" customFormat="1" ht="15" customHeight="1" x14ac:dyDescent="0.25">
      <c r="A28" s="13"/>
      <c r="H28" s="11"/>
      <c r="J28" s="8"/>
      <c r="K28" s="8"/>
      <c r="N28" s="1"/>
      <c r="O28" s="1"/>
      <c r="P28" s="1"/>
      <c r="Q28" s="1"/>
      <c r="R28" s="2"/>
      <c r="S28" s="2"/>
    </row>
    <row r="29" spans="1:19" s="4" customFormat="1" ht="15" customHeight="1" x14ac:dyDescent="0.25">
      <c r="A29" s="108" t="s">
        <v>57</v>
      </c>
      <c r="B29" s="10"/>
      <c r="C29" s="541" t="str">
        <f>IF('Einkommen &amp; Vermögen Teilh. 1 '!C29="","",'Einkommen &amp; Vermögen Teilh. 1 '!C29)</f>
        <v/>
      </c>
      <c r="D29" s="541"/>
      <c r="E29" s="541"/>
      <c r="F29" s="541"/>
      <c r="G29" s="541"/>
      <c r="H29" s="541"/>
      <c r="I29" s="541"/>
      <c r="J29" s="541"/>
      <c r="K29" s="541"/>
      <c r="L29" s="541"/>
      <c r="M29" s="541"/>
      <c r="N29" s="541"/>
      <c r="O29" s="1"/>
      <c r="P29" s="1"/>
      <c r="Q29" s="1"/>
      <c r="R29" s="2"/>
      <c r="S29" s="2"/>
    </row>
    <row r="30" spans="1:19" s="4" customFormat="1" ht="15" customHeight="1" x14ac:dyDescent="0.25">
      <c r="A30" s="10"/>
      <c r="B30" s="10"/>
      <c r="C30" s="541"/>
      <c r="D30" s="541"/>
      <c r="E30" s="541"/>
      <c r="F30" s="541"/>
      <c r="G30" s="541"/>
      <c r="H30" s="541"/>
      <c r="I30" s="541"/>
      <c r="J30" s="541"/>
      <c r="K30" s="541"/>
      <c r="L30" s="541"/>
      <c r="M30" s="541"/>
      <c r="N30" s="541"/>
      <c r="O30" s="1"/>
      <c r="P30" s="1"/>
      <c r="Q30" s="1"/>
      <c r="R30" s="2"/>
      <c r="S30" s="2"/>
    </row>
    <row r="31" spans="1:19" ht="15" customHeight="1" x14ac:dyDescent="0.25">
      <c r="A31" s="14"/>
      <c r="B31" s="14"/>
      <c r="C31" s="539" t="str">
        <f>IF('Einkommen &amp; Vermögen Teilh. 1 '!C31="","",'Einkommen &amp; Vermögen Teilh. 1 '!C31)</f>
        <v/>
      </c>
      <c r="D31" s="539"/>
      <c r="E31" s="539"/>
      <c r="F31" s="539"/>
      <c r="G31" s="539"/>
      <c r="H31" s="539"/>
      <c r="I31" s="539"/>
      <c r="J31" s="539"/>
      <c r="K31" s="539"/>
      <c r="L31" s="539"/>
      <c r="M31" s="539"/>
      <c r="N31" s="539"/>
    </row>
    <row r="32" spans="1:19" ht="15" customHeight="1" x14ac:dyDescent="0.9">
      <c r="A32" s="5"/>
      <c r="B32" s="5"/>
      <c r="C32" s="5"/>
      <c r="D32" s="5"/>
      <c r="E32" s="5"/>
      <c r="F32" s="5"/>
      <c r="H32" s="5"/>
      <c r="I32" s="173"/>
      <c r="J32" s="171"/>
      <c r="N32" s="1"/>
    </row>
    <row r="33" spans="1:30" ht="15" customHeight="1" x14ac:dyDescent="0.55000000000000004">
      <c r="A33" s="520" t="s">
        <v>14</v>
      </c>
      <c r="B33" s="520"/>
      <c r="C33" s="520"/>
      <c r="D33" s="520"/>
      <c r="E33" s="520"/>
      <c r="F33" s="175"/>
      <c r="G33" s="175"/>
      <c r="H33" s="175"/>
      <c r="I33" s="534"/>
      <c r="J33" s="172"/>
    </row>
    <row r="34" spans="1:30" ht="13.95" customHeight="1" thickBot="1" x14ac:dyDescent="0.6">
      <c r="A34" s="520"/>
      <c r="B34" s="520"/>
      <c r="C34" s="520"/>
      <c r="D34" s="520"/>
      <c r="E34" s="520"/>
      <c r="F34" s="175"/>
      <c r="G34" s="175"/>
      <c r="H34" s="175"/>
      <c r="I34" s="534"/>
      <c r="J34" s="172"/>
      <c r="K34" s="535" t="s">
        <v>53</v>
      </c>
      <c r="L34" s="536"/>
      <c r="M34" s="537"/>
      <c r="O34" s="369" t="s">
        <v>79</v>
      </c>
      <c r="R34" s="170"/>
      <c r="S34" s="135"/>
      <c r="U34" s="170"/>
    </row>
    <row r="35" spans="1:30" ht="7.95" customHeight="1" x14ac:dyDescent="0.55000000000000004">
      <c r="A35" s="3"/>
      <c r="B35" s="5"/>
      <c r="C35" s="5"/>
      <c r="D35" s="175"/>
      <c r="E35" s="175"/>
      <c r="F35" s="175"/>
      <c r="G35" s="175"/>
      <c r="H35" s="175"/>
      <c r="I35" s="534"/>
      <c r="J35" s="172"/>
      <c r="K35" s="16"/>
      <c r="L35" s="15"/>
      <c r="M35" s="15"/>
      <c r="N35" s="15"/>
      <c r="O35" s="369" t="s">
        <v>55</v>
      </c>
    </row>
    <row r="36" spans="1:30" ht="7.95" customHeight="1" x14ac:dyDescent="0.55000000000000004">
      <c r="A36" s="520" t="s">
        <v>9</v>
      </c>
      <c r="B36" s="520"/>
      <c r="C36" s="520"/>
      <c r="D36" s="175"/>
      <c r="E36" s="175"/>
      <c r="F36" s="175"/>
      <c r="G36" s="175"/>
      <c r="H36" s="175"/>
      <c r="I36" s="534"/>
      <c r="J36" s="172"/>
      <c r="K36" s="518" t="str">
        <f>CONCATENATE("Vermögens-anteil per 31.12.",M15)</f>
        <v>Vermögens-anteil per 31.12.</v>
      </c>
      <c r="L36" s="5"/>
      <c r="M36" s="518" t="str">
        <f>CONCATENATE("Anteil am Einkommen im ",M15)</f>
        <v xml:space="preserve">Anteil am Einkommen im </v>
      </c>
      <c r="N36" s="5"/>
      <c r="O36" s="369" t="s">
        <v>74</v>
      </c>
    </row>
    <row r="37" spans="1:30" ht="13.95" customHeight="1" x14ac:dyDescent="0.25">
      <c r="A37" s="520"/>
      <c r="B37" s="520"/>
      <c r="C37" s="520"/>
      <c r="D37" s="5"/>
      <c r="E37" s="143"/>
      <c r="F37" s="143"/>
      <c r="H37" s="5"/>
      <c r="I37" s="547" t="str">
        <f>'Einkommen &amp; Vermögen Teilh. 1 '!I37:I38</f>
        <v>als Bruchzahl</v>
      </c>
      <c r="J37" s="17"/>
      <c r="K37" s="518"/>
      <c r="L37" s="5"/>
      <c r="M37" s="518"/>
      <c r="N37" s="5"/>
      <c r="AC37" s="438" t="s">
        <v>68</v>
      </c>
      <c r="AD37" s="439"/>
    </row>
    <row r="38" spans="1:30" ht="13.95" customHeight="1" x14ac:dyDescent="0.25">
      <c r="A38" s="17" t="s">
        <v>19</v>
      </c>
      <c r="B38" s="5"/>
      <c r="C38" s="5"/>
      <c r="D38" s="5"/>
      <c r="F38" s="3"/>
      <c r="G38" s="44" t="s">
        <v>3</v>
      </c>
      <c r="H38" s="5"/>
      <c r="I38" s="548"/>
      <c r="J38" s="17"/>
      <c r="K38" s="519"/>
      <c r="L38" s="5"/>
      <c r="M38" s="519"/>
      <c r="N38" s="5"/>
      <c r="O38" s="440" t="s">
        <v>55</v>
      </c>
      <c r="P38" s="441"/>
      <c r="Q38" s="18"/>
      <c r="R38" s="440" t="s">
        <v>54</v>
      </c>
      <c r="S38" s="441"/>
      <c r="T38" s="19"/>
      <c r="U38" s="20" t="s">
        <v>62</v>
      </c>
      <c r="W38" s="20" t="s">
        <v>62</v>
      </c>
      <c r="Y38" s="438" t="s">
        <v>67</v>
      </c>
      <c r="Z38" s="442"/>
      <c r="AA38" s="443"/>
      <c r="AB38" s="1"/>
      <c r="AC38" s="20" t="s">
        <v>63</v>
      </c>
      <c r="AD38" s="20" t="s">
        <v>69</v>
      </c>
    </row>
    <row r="39" spans="1:30" s="5" customFormat="1" ht="12" customHeight="1" x14ac:dyDescent="0.2">
      <c r="A39" s="21" t="s">
        <v>28</v>
      </c>
      <c r="B39" s="552" t="str">
        <f>IF('Einkommen &amp; Vermögen Teilh. 1 '!B39="","",'Einkommen &amp; Vermögen Teilh. 1 '!B39)</f>
        <v/>
      </c>
      <c r="C39" s="553"/>
      <c r="D39" s="553"/>
      <c r="E39" s="553"/>
      <c r="F39" s="554"/>
      <c r="G39" s="371" t="str">
        <f>IF('Einkommen &amp; Vermögen Teilh. 1 '!G39="","",'Einkommen &amp; Vermögen Teilh. 1 '!G39)</f>
        <v/>
      </c>
      <c r="H39" s="372"/>
      <c r="I39" s="373" t="str">
        <f>IF('Einkommen &amp; Vermögen Teilh. 1 '!I39="","",'Einkommen &amp; Vermögen Teilh. 1 '!I39)</f>
        <v/>
      </c>
      <c r="J39" s="23"/>
      <c r="K39" s="145" t="str">
        <f>IF('Einkommen &amp; Vermögen Teilh. 1 '!K39=0,0,'Einkommen &amp; Vermögen Teilh. 1 '!K39)</f>
        <v/>
      </c>
      <c r="L39" s="142"/>
      <c r="M39" s="146" t="str">
        <f>IF('Einkommen &amp; Vermögen Teilh. 1 '!M39=0,0,'Einkommen &amp; Vermögen Teilh. 1 '!M39)</f>
        <v/>
      </c>
      <c r="N39" s="24"/>
      <c r="O39" s="25" t="e">
        <f>'Einkommen &amp; Vermögen Teilh. 1 '!O39</f>
        <v>#VALUE!</v>
      </c>
      <c r="P39" s="26">
        <f>'Einkommen &amp; Vermögen Teilh. 1 '!P39</f>
        <v>0</v>
      </c>
      <c r="Q39" s="1"/>
      <c r="R39" s="25" t="e">
        <f>'Einkommen &amp; Vermögen Teilh. 1 '!R39</f>
        <v>#VALUE!</v>
      </c>
      <c r="S39" s="26" t="e">
        <f>'Einkommen &amp; Vermögen Teilh. 1 '!S39</f>
        <v>#VALUE!</v>
      </c>
      <c r="U39" s="27" t="e">
        <f>'Einkommen &amp; Vermögen Teilh. 1 '!U39</f>
        <v>#VALUE!</v>
      </c>
      <c r="W39" s="109">
        <f>'Einkommen &amp; Vermögen Teilh. 1 '!W39</f>
        <v>0</v>
      </c>
      <c r="Y39" s="123"/>
      <c r="Z39" s="124" t="str">
        <f>'Einkommen &amp; Vermögen Teilh. 1 '!Z39</f>
        <v>Prozent</v>
      </c>
      <c r="AA39" s="131">
        <f>'Einkommen &amp; Vermögen Teilh. 1 '!AA39</f>
        <v>0</v>
      </c>
      <c r="AB39" s="119"/>
      <c r="AC39" s="27" t="b">
        <f>'Einkommen &amp; Vermögen Teilh. 1 '!AC39</f>
        <v>0</v>
      </c>
      <c r="AD39" s="27" t="str">
        <f>'Einkommen &amp; Vermögen Teilh. 1 '!AD39</f>
        <v>FALSCH</v>
      </c>
    </row>
    <row r="40" spans="1:30" s="5" customFormat="1" ht="12" customHeight="1" x14ac:dyDescent="0.2">
      <c r="A40" s="28" t="s">
        <v>29</v>
      </c>
      <c r="B40" s="549" t="str">
        <f>IF('Einkommen &amp; Vermögen Teilh. 1 '!B40="","",'Einkommen &amp; Vermögen Teilh. 1 '!B40)</f>
        <v/>
      </c>
      <c r="C40" s="550"/>
      <c r="D40" s="550"/>
      <c r="E40" s="550"/>
      <c r="F40" s="551"/>
      <c r="G40" s="374" t="str">
        <f>IF('Einkommen &amp; Vermögen Teilh. 1 '!G40="","",'Einkommen &amp; Vermögen Teilh. 1 '!G40)</f>
        <v/>
      </c>
      <c r="H40" s="372"/>
      <c r="I40" s="373" t="str">
        <f>IF('Einkommen &amp; Vermögen Teilh. 1 '!I40="","",'Einkommen &amp; Vermögen Teilh. 1 '!I40)</f>
        <v/>
      </c>
      <c r="J40" s="23"/>
      <c r="K40" s="146" t="str">
        <f>IF('Einkommen &amp; Vermögen Teilh. 1 '!K40=0,0,'Einkommen &amp; Vermögen Teilh. 1 '!K40)</f>
        <v/>
      </c>
      <c r="L40" s="22"/>
      <c r="M40" s="146" t="str">
        <f>IF('Einkommen &amp; Vermögen Teilh. 1 '!M40=0,0,'Einkommen &amp; Vermögen Teilh. 1 '!M40)</f>
        <v/>
      </c>
      <c r="O40" s="25" t="e">
        <f>'Einkommen &amp; Vermögen Teilh. 1 '!O40</f>
        <v>#VALUE!</v>
      </c>
      <c r="P40" s="26">
        <f>'Einkommen &amp; Vermögen Teilh. 1 '!P40</f>
        <v>0</v>
      </c>
      <c r="Q40" s="29"/>
      <c r="R40" s="25" t="e">
        <f>'Einkommen &amp; Vermögen Teilh. 1 '!R40</f>
        <v>#VALUE!</v>
      </c>
      <c r="S40" s="26" t="e">
        <f>'Einkommen &amp; Vermögen Teilh. 1 '!S40</f>
        <v>#VALUE!</v>
      </c>
      <c r="U40" s="27" t="e">
        <f>'Einkommen &amp; Vermögen Teilh. 1 '!U40</f>
        <v>#VALUE!</v>
      </c>
      <c r="W40" s="109">
        <f>'Einkommen &amp; Vermögen Teilh. 1 '!W40</f>
        <v>0</v>
      </c>
      <c r="Y40" s="123"/>
      <c r="Z40" s="124" t="str">
        <f>'Einkommen &amp; Vermögen Teilh. 1 '!Z40</f>
        <v>Bruchzahl</v>
      </c>
      <c r="AA40" s="131">
        <f>'Einkommen &amp; Vermögen Teilh. 1 '!AA40</f>
        <v>1</v>
      </c>
      <c r="AB40" s="119"/>
      <c r="AC40" s="27" t="b">
        <f>'Einkommen &amp; Vermögen Teilh. 1 '!AC40</f>
        <v>0</v>
      </c>
      <c r="AD40" s="27" t="str">
        <f>'Einkommen &amp; Vermögen Teilh. 1 '!AD40</f>
        <v>FALSCH</v>
      </c>
    </row>
    <row r="41" spans="1:30" s="5" customFormat="1" ht="12" customHeight="1" x14ac:dyDescent="0.2">
      <c r="A41" s="28" t="s">
        <v>30</v>
      </c>
      <c r="B41" s="549" t="str">
        <f>IF('Einkommen &amp; Vermögen Teilh. 1 '!B41="","",'Einkommen &amp; Vermögen Teilh. 1 '!B41)</f>
        <v/>
      </c>
      <c r="C41" s="550"/>
      <c r="D41" s="550"/>
      <c r="E41" s="550"/>
      <c r="F41" s="551"/>
      <c r="G41" s="374" t="str">
        <f>IF('Einkommen &amp; Vermögen Teilh. 1 '!G41="","",'Einkommen &amp; Vermögen Teilh. 1 '!G41)</f>
        <v/>
      </c>
      <c r="H41" s="372"/>
      <c r="I41" s="373" t="str">
        <f>IF('Einkommen &amp; Vermögen Teilh. 1 '!I41="","",'Einkommen &amp; Vermögen Teilh. 1 '!I41)</f>
        <v/>
      </c>
      <c r="J41" s="23"/>
      <c r="K41" s="146" t="str">
        <f>IF('Einkommen &amp; Vermögen Teilh. 1 '!K41=0,0,'Einkommen &amp; Vermögen Teilh. 1 '!K41)</f>
        <v/>
      </c>
      <c r="L41" s="22"/>
      <c r="M41" s="146" t="str">
        <f>IF('Einkommen &amp; Vermögen Teilh. 1 '!M41=0,0,'Einkommen &amp; Vermögen Teilh. 1 '!M41)</f>
        <v/>
      </c>
      <c r="O41" s="25" t="e">
        <f>'Einkommen &amp; Vermögen Teilh. 1 '!O41</f>
        <v>#VALUE!</v>
      </c>
      <c r="P41" s="26">
        <f>'Einkommen &amp; Vermögen Teilh. 1 '!P41</f>
        <v>0</v>
      </c>
      <c r="Q41" s="1"/>
      <c r="R41" s="25" t="e">
        <f>'Einkommen &amp; Vermögen Teilh. 1 '!R41</f>
        <v>#VALUE!</v>
      </c>
      <c r="S41" s="26" t="e">
        <f>'Einkommen &amp; Vermögen Teilh. 1 '!S41</f>
        <v>#VALUE!</v>
      </c>
      <c r="U41" s="27" t="e">
        <f>'Einkommen &amp; Vermögen Teilh. 1 '!U41</f>
        <v>#VALUE!</v>
      </c>
      <c r="W41" s="109">
        <f>'Einkommen &amp; Vermögen Teilh. 1 '!W41</f>
        <v>0</v>
      </c>
      <c r="Y41" s="119"/>
      <c r="Z41" s="1"/>
      <c r="AA41" s="122" t="str">
        <f>'Einkommen &amp; Vermögen Teilh. 1 '!AA41</f>
        <v>1 = ja / 2 = nein</v>
      </c>
      <c r="AB41" s="119"/>
      <c r="AC41" s="27" t="b">
        <f>'Einkommen &amp; Vermögen Teilh. 1 '!AC41</f>
        <v>0</v>
      </c>
      <c r="AD41" s="27" t="str">
        <f>'Einkommen &amp; Vermögen Teilh. 1 '!AD41</f>
        <v>FALSCH</v>
      </c>
    </row>
    <row r="42" spans="1:30" s="5" customFormat="1" ht="12" customHeight="1" x14ac:dyDescent="0.2">
      <c r="A42" s="28" t="s">
        <v>31</v>
      </c>
      <c r="B42" s="549" t="str">
        <f>IF('Einkommen &amp; Vermögen Teilh. 1 '!B42="","",'Einkommen &amp; Vermögen Teilh. 1 '!B42)</f>
        <v/>
      </c>
      <c r="C42" s="550"/>
      <c r="D42" s="550"/>
      <c r="E42" s="550"/>
      <c r="F42" s="551"/>
      <c r="G42" s="374" t="str">
        <f>IF('Einkommen &amp; Vermögen Teilh. 1 '!G42="","",'Einkommen &amp; Vermögen Teilh. 1 '!G42)</f>
        <v/>
      </c>
      <c r="H42" s="372"/>
      <c r="I42" s="373" t="str">
        <f>IF('Einkommen &amp; Vermögen Teilh. 1 '!I42="","",'Einkommen &amp; Vermögen Teilh. 1 '!I42)</f>
        <v/>
      </c>
      <c r="J42" s="23"/>
      <c r="K42" s="146" t="str">
        <f>IF('Einkommen &amp; Vermögen Teilh. 1 '!K42=0,0,'Einkommen &amp; Vermögen Teilh. 1 '!K42)</f>
        <v/>
      </c>
      <c r="L42" s="22"/>
      <c r="M42" s="146" t="str">
        <f>IF('Einkommen &amp; Vermögen Teilh. 1 '!M42=0,0,'Einkommen &amp; Vermögen Teilh. 1 '!M42)</f>
        <v/>
      </c>
      <c r="O42" s="25" t="e">
        <f>'Einkommen &amp; Vermögen Teilh. 1 '!O42</f>
        <v>#VALUE!</v>
      </c>
      <c r="P42" s="26">
        <f>'Einkommen &amp; Vermögen Teilh. 1 '!P42</f>
        <v>0</v>
      </c>
      <c r="Q42" s="1"/>
      <c r="R42" s="25" t="e">
        <f>'Einkommen &amp; Vermögen Teilh. 1 '!R42</f>
        <v>#VALUE!</v>
      </c>
      <c r="S42" s="26" t="e">
        <f>'Einkommen &amp; Vermögen Teilh. 1 '!S42</f>
        <v>#VALUE!</v>
      </c>
      <c r="U42" s="27" t="e">
        <f>'Einkommen &amp; Vermögen Teilh. 1 '!U42</f>
        <v>#VALUE!</v>
      </c>
      <c r="W42" s="109">
        <f>'Einkommen &amp; Vermögen Teilh. 1 '!W42</f>
        <v>0</v>
      </c>
      <c r="Y42" s="119"/>
      <c r="Z42" s="1"/>
      <c r="AA42" s="120"/>
      <c r="AB42" s="120"/>
      <c r="AC42" s="27" t="b">
        <f>'Einkommen &amp; Vermögen Teilh. 1 '!AC42</f>
        <v>0</v>
      </c>
      <c r="AD42" s="27" t="str">
        <f>'Einkommen &amp; Vermögen Teilh. 1 '!AD42</f>
        <v>FALSCH</v>
      </c>
    </row>
    <row r="43" spans="1:30" s="5" customFormat="1" ht="12" customHeight="1" x14ac:dyDescent="0.2">
      <c r="A43" s="28" t="s">
        <v>32</v>
      </c>
      <c r="B43" s="549" t="str">
        <f>IF('Einkommen &amp; Vermögen Teilh. 1 '!B43="","",'Einkommen &amp; Vermögen Teilh. 1 '!B43)</f>
        <v/>
      </c>
      <c r="C43" s="550"/>
      <c r="D43" s="550"/>
      <c r="E43" s="550"/>
      <c r="F43" s="551"/>
      <c r="G43" s="374" t="str">
        <f>IF('Einkommen &amp; Vermögen Teilh. 1 '!G43="","",'Einkommen &amp; Vermögen Teilh. 1 '!G43)</f>
        <v/>
      </c>
      <c r="H43" s="372"/>
      <c r="I43" s="373" t="str">
        <f>IF('Einkommen &amp; Vermögen Teilh. 1 '!I43="","",'Einkommen &amp; Vermögen Teilh. 1 '!I43)</f>
        <v/>
      </c>
      <c r="J43" s="23"/>
      <c r="K43" s="146" t="str">
        <f>IF('Einkommen &amp; Vermögen Teilh. 1 '!K43=0,0,'Einkommen &amp; Vermögen Teilh. 1 '!K43)</f>
        <v/>
      </c>
      <c r="L43" s="22"/>
      <c r="M43" s="146" t="str">
        <f>IF('Einkommen &amp; Vermögen Teilh. 1 '!M43=0,0,'Einkommen &amp; Vermögen Teilh. 1 '!M43)</f>
        <v/>
      </c>
      <c r="O43" s="25" t="e">
        <f>'Einkommen &amp; Vermögen Teilh. 1 '!O43</f>
        <v>#VALUE!</v>
      </c>
      <c r="P43" s="26">
        <f>'Einkommen &amp; Vermögen Teilh. 1 '!P43</f>
        <v>0</v>
      </c>
      <c r="Q43" s="1"/>
      <c r="R43" s="25" t="e">
        <f>'Einkommen &amp; Vermögen Teilh. 1 '!R43</f>
        <v>#VALUE!</v>
      </c>
      <c r="S43" s="26" t="e">
        <f>'Einkommen &amp; Vermögen Teilh. 1 '!S43</f>
        <v>#VALUE!</v>
      </c>
      <c r="U43" s="27" t="e">
        <f>'Einkommen &amp; Vermögen Teilh. 1 '!U43</f>
        <v>#VALUE!</v>
      </c>
      <c r="W43" s="109">
        <f>'Einkommen &amp; Vermögen Teilh. 1 '!W43</f>
        <v>0</v>
      </c>
      <c r="Y43" s="119"/>
      <c r="Z43" s="1"/>
      <c r="AA43" s="119"/>
      <c r="AB43" s="119"/>
      <c r="AC43" s="27" t="b">
        <f>'Einkommen &amp; Vermögen Teilh. 1 '!AC43</f>
        <v>0</v>
      </c>
      <c r="AD43" s="27" t="str">
        <f>'Einkommen &amp; Vermögen Teilh. 1 '!AD43</f>
        <v>FALSCH</v>
      </c>
    </row>
    <row r="44" spans="1:30" s="5" customFormat="1" ht="12" customHeight="1" x14ac:dyDescent="0.2">
      <c r="A44" s="28" t="s">
        <v>33</v>
      </c>
      <c r="B44" s="549" t="str">
        <f>IF('Einkommen &amp; Vermögen Teilh. 1 '!B44="","",'Einkommen &amp; Vermögen Teilh. 1 '!B44)</f>
        <v/>
      </c>
      <c r="C44" s="550"/>
      <c r="D44" s="550"/>
      <c r="E44" s="550"/>
      <c r="F44" s="551"/>
      <c r="G44" s="374" t="str">
        <f>IF('Einkommen &amp; Vermögen Teilh. 1 '!G44="","",'Einkommen &amp; Vermögen Teilh. 1 '!G44)</f>
        <v/>
      </c>
      <c r="H44" s="372"/>
      <c r="I44" s="373" t="str">
        <f>IF('Einkommen &amp; Vermögen Teilh. 1 '!I44="","",'Einkommen &amp; Vermögen Teilh. 1 '!I44)</f>
        <v/>
      </c>
      <c r="J44" s="23"/>
      <c r="K44" s="146" t="str">
        <f>IF('Einkommen &amp; Vermögen Teilh. 1 '!K44=0,0,'Einkommen &amp; Vermögen Teilh. 1 '!K44)</f>
        <v/>
      </c>
      <c r="L44" s="22"/>
      <c r="M44" s="146" t="str">
        <f>IF('Einkommen &amp; Vermögen Teilh. 1 '!M44=0,0,'Einkommen &amp; Vermögen Teilh. 1 '!M44)</f>
        <v/>
      </c>
      <c r="O44" s="25" t="e">
        <f>'Einkommen &amp; Vermögen Teilh. 1 '!O44</f>
        <v>#VALUE!</v>
      </c>
      <c r="P44" s="26">
        <f>'Einkommen &amp; Vermögen Teilh. 1 '!P44</f>
        <v>0</v>
      </c>
      <c r="Q44" s="1"/>
      <c r="R44" s="25" t="e">
        <f>'Einkommen &amp; Vermögen Teilh. 1 '!R44</f>
        <v>#VALUE!</v>
      </c>
      <c r="S44" s="26" t="e">
        <f>'Einkommen &amp; Vermögen Teilh. 1 '!S44</f>
        <v>#VALUE!</v>
      </c>
      <c r="T44" s="30"/>
      <c r="U44" s="27" t="e">
        <f>'Einkommen &amp; Vermögen Teilh. 1 '!U44</f>
        <v>#VALUE!</v>
      </c>
      <c r="W44" s="109">
        <f>'Einkommen &amp; Vermögen Teilh. 1 '!W44</f>
        <v>0</v>
      </c>
      <c r="Y44" s="119"/>
      <c r="Z44" s="1"/>
      <c r="AA44" s="119"/>
      <c r="AB44" s="119"/>
      <c r="AC44" s="27" t="b">
        <f>'Einkommen &amp; Vermögen Teilh. 1 '!AC44</f>
        <v>0</v>
      </c>
      <c r="AD44" s="27" t="str">
        <f>'Einkommen &amp; Vermögen Teilh. 1 '!AD44</f>
        <v>FALSCH</v>
      </c>
    </row>
    <row r="45" spans="1:30" s="5" customFormat="1" ht="12" customHeight="1" x14ac:dyDescent="0.2">
      <c r="A45" s="28" t="s">
        <v>34</v>
      </c>
      <c r="B45" s="549" t="str">
        <f>IF('Einkommen &amp; Vermögen Teilh. 1 '!B45="","",'Einkommen &amp; Vermögen Teilh. 1 '!B45)</f>
        <v/>
      </c>
      <c r="C45" s="550"/>
      <c r="D45" s="550"/>
      <c r="E45" s="550"/>
      <c r="F45" s="551"/>
      <c r="G45" s="374" t="str">
        <f>IF('Einkommen &amp; Vermögen Teilh. 1 '!G45="","",'Einkommen &amp; Vermögen Teilh. 1 '!G45)</f>
        <v/>
      </c>
      <c r="H45" s="372"/>
      <c r="I45" s="373" t="str">
        <f>IF('Einkommen &amp; Vermögen Teilh. 1 '!I45="","",'Einkommen &amp; Vermögen Teilh. 1 '!I45)</f>
        <v/>
      </c>
      <c r="J45" s="23"/>
      <c r="K45" s="146" t="str">
        <f>IF('Einkommen &amp; Vermögen Teilh. 1 '!K45=0,0,'Einkommen &amp; Vermögen Teilh. 1 '!K45)</f>
        <v/>
      </c>
      <c r="L45" s="22"/>
      <c r="M45" s="146" t="str">
        <f>IF('Einkommen &amp; Vermögen Teilh. 1 '!M45=0,0,'Einkommen &amp; Vermögen Teilh. 1 '!M45)</f>
        <v/>
      </c>
      <c r="O45" s="25" t="e">
        <f>'Einkommen &amp; Vermögen Teilh. 1 '!O45</f>
        <v>#VALUE!</v>
      </c>
      <c r="P45" s="26">
        <f>'Einkommen &amp; Vermögen Teilh. 1 '!P45</f>
        <v>0</v>
      </c>
      <c r="Q45" s="1"/>
      <c r="R45" s="25" t="e">
        <f>'Einkommen &amp; Vermögen Teilh. 1 '!R45</f>
        <v>#VALUE!</v>
      </c>
      <c r="S45" s="26" t="e">
        <f>'Einkommen &amp; Vermögen Teilh. 1 '!S45</f>
        <v>#VALUE!</v>
      </c>
      <c r="U45" s="27" t="e">
        <f>'Einkommen &amp; Vermögen Teilh. 1 '!U45</f>
        <v>#VALUE!</v>
      </c>
      <c r="W45" s="109">
        <f>'Einkommen &amp; Vermögen Teilh. 1 '!W45</f>
        <v>0</v>
      </c>
      <c r="Y45" s="119"/>
      <c r="Z45" s="1"/>
      <c r="AA45" s="119"/>
      <c r="AB45" s="119"/>
      <c r="AC45" s="27" t="b">
        <f>'Einkommen &amp; Vermögen Teilh. 1 '!AC45</f>
        <v>0</v>
      </c>
      <c r="AD45" s="27" t="str">
        <f>'Einkommen &amp; Vermögen Teilh. 1 '!AD45</f>
        <v>FALSCH</v>
      </c>
    </row>
    <row r="46" spans="1:30" s="5" customFormat="1" ht="12" customHeight="1" x14ac:dyDescent="0.2">
      <c r="A46" s="28" t="s">
        <v>35</v>
      </c>
      <c r="B46" s="549" t="str">
        <f>IF('Einkommen &amp; Vermögen Teilh. 1 '!B46="","",'Einkommen &amp; Vermögen Teilh. 1 '!B46)</f>
        <v/>
      </c>
      <c r="C46" s="550"/>
      <c r="D46" s="550"/>
      <c r="E46" s="550"/>
      <c r="F46" s="551"/>
      <c r="G46" s="374" t="str">
        <f>IF('Einkommen &amp; Vermögen Teilh. 1 '!G46="","",'Einkommen &amp; Vermögen Teilh. 1 '!G46)</f>
        <v/>
      </c>
      <c r="H46" s="372"/>
      <c r="I46" s="373" t="str">
        <f>IF('Einkommen &amp; Vermögen Teilh. 1 '!I46="","",'Einkommen &amp; Vermögen Teilh. 1 '!I46)</f>
        <v/>
      </c>
      <c r="J46" s="23"/>
      <c r="K46" s="146" t="str">
        <f>IF('Einkommen &amp; Vermögen Teilh. 1 '!K46=0,0,'Einkommen &amp; Vermögen Teilh. 1 '!K46)</f>
        <v/>
      </c>
      <c r="L46" s="22"/>
      <c r="M46" s="146" t="str">
        <f>IF('Einkommen &amp; Vermögen Teilh. 1 '!M46=0,0,'Einkommen &amp; Vermögen Teilh. 1 '!M46)</f>
        <v/>
      </c>
      <c r="O46" s="25" t="e">
        <f>'Einkommen &amp; Vermögen Teilh. 1 '!O46</f>
        <v>#VALUE!</v>
      </c>
      <c r="P46" s="26">
        <f>'Einkommen &amp; Vermögen Teilh. 1 '!P46</f>
        <v>0</v>
      </c>
      <c r="Q46" s="1"/>
      <c r="R46" s="25" t="e">
        <f>'Einkommen &amp; Vermögen Teilh. 1 '!R46</f>
        <v>#VALUE!</v>
      </c>
      <c r="S46" s="26" t="e">
        <f>'Einkommen &amp; Vermögen Teilh. 1 '!S46</f>
        <v>#VALUE!</v>
      </c>
      <c r="U46" s="27" t="e">
        <f>'Einkommen &amp; Vermögen Teilh. 1 '!U46</f>
        <v>#VALUE!</v>
      </c>
      <c r="W46" s="109">
        <f>'Einkommen &amp; Vermögen Teilh. 1 '!W46</f>
        <v>0</v>
      </c>
      <c r="Y46" s="119"/>
      <c r="Z46" s="1"/>
      <c r="AA46" s="119"/>
      <c r="AB46" s="119"/>
      <c r="AC46" s="27" t="b">
        <f>'Einkommen &amp; Vermögen Teilh. 1 '!AC46</f>
        <v>0</v>
      </c>
      <c r="AD46" s="27" t="str">
        <f>'Einkommen &amp; Vermögen Teilh. 1 '!AD46</f>
        <v>FALSCH</v>
      </c>
    </row>
    <row r="47" spans="1:30" s="5" customFormat="1" ht="12" customHeight="1" x14ac:dyDescent="0.2">
      <c r="A47" s="28" t="s">
        <v>40</v>
      </c>
      <c r="B47" s="549" t="str">
        <f>IF('Einkommen &amp; Vermögen Teilh. 1 '!B47="","",'Einkommen &amp; Vermögen Teilh. 1 '!B47)</f>
        <v/>
      </c>
      <c r="C47" s="550"/>
      <c r="D47" s="550"/>
      <c r="E47" s="550"/>
      <c r="F47" s="551"/>
      <c r="G47" s="374" t="str">
        <f>IF('Einkommen &amp; Vermögen Teilh. 1 '!G47="","",'Einkommen &amp; Vermögen Teilh. 1 '!G47)</f>
        <v/>
      </c>
      <c r="H47" s="372"/>
      <c r="I47" s="373" t="str">
        <f>IF('Einkommen &amp; Vermögen Teilh. 1 '!I47="","",'Einkommen &amp; Vermögen Teilh. 1 '!I47)</f>
        <v/>
      </c>
      <c r="J47" s="23"/>
      <c r="K47" s="146" t="str">
        <f>IF('Einkommen &amp; Vermögen Teilh. 1 '!K47=0,0,'Einkommen &amp; Vermögen Teilh. 1 '!K47)</f>
        <v/>
      </c>
      <c r="L47" s="22"/>
      <c r="M47" s="146" t="str">
        <f>IF('Einkommen &amp; Vermögen Teilh. 1 '!M47=0,0,'Einkommen &amp; Vermögen Teilh. 1 '!M47)</f>
        <v/>
      </c>
      <c r="O47" s="25" t="e">
        <f>'Einkommen &amp; Vermögen Teilh. 1 '!O47</f>
        <v>#VALUE!</v>
      </c>
      <c r="P47" s="26">
        <f>'Einkommen &amp; Vermögen Teilh. 1 '!P47</f>
        <v>0</v>
      </c>
      <c r="Q47" s="1"/>
      <c r="R47" s="25" t="e">
        <f>'Einkommen &amp; Vermögen Teilh. 1 '!R47</f>
        <v>#VALUE!</v>
      </c>
      <c r="S47" s="26" t="e">
        <f>'Einkommen &amp; Vermögen Teilh. 1 '!S47</f>
        <v>#VALUE!</v>
      </c>
      <c r="U47" s="27" t="e">
        <f>'Einkommen &amp; Vermögen Teilh. 1 '!U47</f>
        <v>#VALUE!</v>
      </c>
      <c r="W47" s="109">
        <f>'Einkommen &amp; Vermögen Teilh. 1 '!W47</f>
        <v>0</v>
      </c>
      <c r="Y47" s="119"/>
      <c r="Z47" s="1"/>
      <c r="AA47" s="119"/>
      <c r="AB47" s="119"/>
      <c r="AC47" s="27" t="b">
        <f>'Einkommen &amp; Vermögen Teilh. 1 '!AC47</f>
        <v>0</v>
      </c>
      <c r="AD47" s="27" t="str">
        <f>'Einkommen &amp; Vermögen Teilh. 1 '!AD47</f>
        <v>FALSCH</v>
      </c>
    </row>
    <row r="48" spans="1:30" s="5" customFormat="1" ht="12" customHeight="1" x14ac:dyDescent="0.2">
      <c r="A48" s="28" t="s">
        <v>41</v>
      </c>
      <c r="B48" s="549" t="str">
        <f>IF('Einkommen &amp; Vermögen Teilh. 1 '!B48="","",'Einkommen &amp; Vermögen Teilh. 1 '!B48)</f>
        <v/>
      </c>
      <c r="C48" s="550"/>
      <c r="D48" s="550"/>
      <c r="E48" s="550"/>
      <c r="F48" s="551"/>
      <c r="G48" s="374" t="str">
        <f>IF('Einkommen &amp; Vermögen Teilh. 1 '!G48="","",'Einkommen &amp; Vermögen Teilh. 1 '!G48)</f>
        <v/>
      </c>
      <c r="H48" s="372"/>
      <c r="I48" s="373" t="str">
        <f>IF('Einkommen &amp; Vermögen Teilh. 1 '!I48="","",'Einkommen &amp; Vermögen Teilh. 1 '!I48)</f>
        <v/>
      </c>
      <c r="J48" s="23"/>
      <c r="K48" s="146" t="str">
        <f>IF('Einkommen &amp; Vermögen Teilh. 1 '!K48=0,0,'Einkommen &amp; Vermögen Teilh. 1 '!K48)</f>
        <v/>
      </c>
      <c r="L48" s="22"/>
      <c r="M48" s="146" t="str">
        <f>IF('Einkommen &amp; Vermögen Teilh. 1 '!M48=0,0,'Einkommen &amp; Vermögen Teilh. 1 '!M48)</f>
        <v/>
      </c>
      <c r="O48" s="25" t="e">
        <f>'Einkommen &amp; Vermögen Teilh. 1 '!O48</f>
        <v>#VALUE!</v>
      </c>
      <c r="P48" s="26">
        <f>'Einkommen &amp; Vermögen Teilh. 1 '!P48</f>
        <v>0</v>
      </c>
      <c r="Q48" s="1"/>
      <c r="R48" s="25" t="e">
        <f>'Einkommen &amp; Vermögen Teilh. 1 '!R48</f>
        <v>#VALUE!</v>
      </c>
      <c r="S48" s="26" t="e">
        <f>'Einkommen &amp; Vermögen Teilh. 1 '!S48</f>
        <v>#VALUE!</v>
      </c>
      <c r="U48" s="27" t="e">
        <f>'Einkommen &amp; Vermögen Teilh. 1 '!U48</f>
        <v>#VALUE!</v>
      </c>
      <c r="W48" s="109">
        <f>'Einkommen &amp; Vermögen Teilh. 1 '!W48</f>
        <v>0</v>
      </c>
      <c r="Y48" s="119"/>
      <c r="Z48" s="1"/>
      <c r="AA48" s="119"/>
      <c r="AB48" s="119"/>
      <c r="AC48" s="27" t="b">
        <f>'Einkommen &amp; Vermögen Teilh. 1 '!AC48</f>
        <v>0</v>
      </c>
      <c r="AD48" s="27" t="str">
        <f>'Einkommen &amp; Vermögen Teilh. 1 '!AD48</f>
        <v>FALSCH</v>
      </c>
    </row>
    <row r="49" spans="1:30" s="5" customFormat="1" ht="12" customHeight="1" x14ac:dyDescent="0.2">
      <c r="A49" s="28" t="s">
        <v>42</v>
      </c>
      <c r="B49" s="549" t="str">
        <f>IF('Einkommen &amp; Vermögen Teilh. 1 '!B49="","",'Einkommen &amp; Vermögen Teilh. 1 '!B49)</f>
        <v/>
      </c>
      <c r="C49" s="550"/>
      <c r="D49" s="550"/>
      <c r="E49" s="550"/>
      <c r="F49" s="551"/>
      <c r="G49" s="374" t="str">
        <f>IF('Einkommen &amp; Vermögen Teilh. 1 '!G49="","",'Einkommen &amp; Vermögen Teilh. 1 '!G49)</f>
        <v/>
      </c>
      <c r="H49" s="372"/>
      <c r="I49" s="373" t="str">
        <f>IF('Einkommen &amp; Vermögen Teilh. 1 '!I49="","",'Einkommen &amp; Vermögen Teilh. 1 '!I49)</f>
        <v/>
      </c>
      <c r="J49" s="23"/>
      <c r="K49" s="146" t="str">
        <f>IF('Einkommen &amp; Vermögen Teilh. 1 '!K49=0,0,'Einkommen &amp; Vermögen Teilh. 1 '!K49)</f>
        <v/>
      </c>
      <c r="L49" s="22"/>
      <c r="M49" s="146" t="str">
        <f>IF('Einkommen &amp; Vermögen Teilh. 1 '!M49=0,0,'Einkommen &amp; Vermögen Teilh. 1 '!M49)</f>
        <v/>
      </c>
      <c r="O49" s="25" t="e">
        <f>'Einkommen &amp; Vermögen Teilh. 1 '!O49</f>
        <v>#VALUE!</v>
      </c>
      <c r="P49" s="26">
        <f>'Einkommen &amp; Vermögen Teilh. 1 '!P49</f>
        <v>0</v>
      </c>
      <c r="Q49" s="1"/>
      <c r="R49" s="25" t="e">
        <f>'Einkommen &amp; Vermögen Teilh. 1 '!R49</f>
        <v>#VALUE!</v>
      </c>
      <c r="S49" s="26" t="e">
        <f>'Einkommen &amp; Vermögen Teilh. 1 '!S49</f>
        <v>#VALUE!</v>
      </c>
      <c r="U49" s="27" t="e">
        <f>'Einkommen &amp; Vermögen Teilh. 1 '!U49</f>
        <v>#VALUE!</v>
      </c>
      <c r="W49" s="109">
        <f>'Einkommen &amp; Vermögen Teilh. 1 '!W49</f>
        <v>0</v>
      </c>
      <c r="Y49" s="119"/>
      <c r="Z49" s="1"/>
      <c r="AA49" s="119"/>
      <c r="AB49" s="119"/>
      <c r="AC49" s="27" t="b">
        <f>'Einkommen &amp; Vermögen Teilh. 1 '!AC49</f>
        <v>0</v>
      </c>
      <c r="AD49" s="27" t="str">
        <f>'Einkommen &amp; Vermögen Teilh. 1 '!AD49</f>
        <v>FALSCH</v>
      </c>
    </row>
    <row r="50" spans="1:30" s="5" customFormat="1" ht="12" customHeight="1" x14ac:dyDescent="0.2">
      <c r="A50" s="28" t="s">
        <v>43</v>
      </c>
      <c r="B50" s="549" t="str">
        <f>IF('Einkommen &amp; Vermögen Teilh. 1 '!B50="","",'Einkommen &amp; Vermögen Teilh. 1 '!B50)</f>
        <v/>
      </c>
      <c r="C50" s="550"/>
      <c r="D50" s="550"/>
      <c r="E50" s="550"/>
      <c r="F50" s="551"/>
      <c r="G50" s="374" t="str">
        <f>IF('Einkommen &amp; Vermögen Teilh. 1 '!G50="","",'Einkommen &amp; Vermögen Teilh. 1 '!G50)</f>
        <v/>
      </c>
      <c r="H50" s="372"/>
      <c r="I50" s="373" t="str">
        <f>IF('Einkommen &amp; Vermögen Teilh. 1 '!I50="","",'Einkommen &amp; Vermögen Teilh. 1 '!I50)</f>
        <v/>
      </c>
      <c r="J50" s="23"/>
      <c r="K50" s="146" t="str">
        <f>IF('Einkommen &amp; Vermögen Teilh. 1 '!K50=0,0,'Einkommen &amp; Vermögen Teilh. 1 '!K50)</f>
        <v/>
      </c>
      <c r="L50" s="22"/>
      <c r="M50" s="146" t="str">
        <f>IF('Einkommen &amp; Vermögen Teilh. 1 '!M50=0,0,'Einkommen &amp; Vermögen Teilh. 1 '!M50)</f>
        <v/>
      </c>
      <c r="O50" s="25" t="e">
        <f>'Einkommen &amp; Vermögen Teilh. 1 '!O50</f>
        <v>#VALUE!</v>
      </c>
      <c r="P50" s="26">
        <f>'Einkommen &amp; Vermögen Teilh. 1 '!P50</f>
        <v>0</v>
      </c>
      <c r="Q50" s="1"/>
      <c r="R50" s="25" t="e">
        <f>'Einkommen &amp; Vermögen Teilh. 1 '!R50</f>
        <v>#VALUE!</v>
      </c>
      <c r="S50" s="26" t="e">
        <f>'Einkommen &amp; Vermögen Teilh. 1 '!S50</f>
        <v>#VALUE!</v>
      </c>
      <c r="U50" s="27" t="e">
        <f>'Einkommen &amp; Vermögen Teilh. 1 '!U50</f>
        <v>#VALUE!</v>
      </c>
      <c r="W50" s="109">
        <f>'Einkommen &amp; Vermögen Teilh. 1 '!W50</f>
        <v>0</v>
      </c>
      <c r="Y50" s="119"/>
      <c r="Z50" s="1"/>
      <c r="AA50" s="119"/>
      <c r="AB50" s="119"/>
      <c r="AC50" s="27" t="b">
        <f>'Einkommen &amp; Vermögen Teilh. 1 '!AC50</f>
        <v>0</v>
      </c>
      <c r="AD50" s="27" t="str">
        <f>'Einkommen &amp; Vermögen Teilh. 1 '!AD50</f>
        <v>FALSCH</v>
      </c>
    </row>
    <row r="51" spans="1:30" s="5" customFormat="1" ht="12" customHeight="1" x14ac:dyDescent="0.2">
      <c r="A51" s="28" t="s">
        <v>44</v>
      </c>
      <c r="B51" s="549" t="str">
        <f>IF('Einkommen &amp; Vermögen Teilh. 1 '!B51="","",'Einkommen &amp; Vermögen Teilh. 1 '!B51)</f>
        <v/>
      </c>
      <c r="C51" s="550"/>
      <c r="D51" s="550"/>
      <c r="E51" s="550"/>
      <c r="F51" s="551"/>
      <c r="G51" s="374" t="str">
        <f>IF('Einkommen &amp; Vermögen Teilh. 1 '!G51="","",'Einkommen &amp; Vermögen Teilh. 1 '!G51)</f>
        <v/>
      </c>
      <c r="H51" s="372"/>
      <c r="I51" s="373" t="str">
        <f>IF('Einkommen &amp; Vermögen Teilh. 1 '!I51="","",'Einkommen &amp; Vermögen Teilh. 1 '!I51)</f>
        <v/>
      </c>
      <c r="J51" s="23"/>
      <c r="K51" s="146" t="str">
        <f>IF('Einkommen &amp; Vermögen Teilh. 1 '!K51=0,0,'Einkommen &amp; Vermögen Teilh. 1 '!K51)</f>
        <v/>
      </c>
      <c r="L51" s="22"/>
      <c r="M51" s="146" t="str">
        <f>IF('Einkommen &amp; Vermögen Teilh. 1 '!M51=0,0,'Einkommen &amp; Vermögen Teilh. 1 '!M51)</f>
        <v/>
      </c>
      <c r="O51" s="25" t="e">
        <f>'Einkommen &amp; Vermögen Teilh. 1 '!O51</f>
        <v>#VALUE!</v>
      </c>
      <c r="P51" s="26">
        <f>'Einkommen &amp; Vermögen Teilh. 1 '!P51</f>
        <v>0</v>
      </c>
      <c r="Q51" s="1"/>
      <c r="R51" s="25" t="e">
        <f>'Einkommen &amp; Vermögen Teilh. 1 '!R51</f>
        <v>#VALUE!</v>
      </c>
      <c r="S51" s="26" t="e">
        <f>'Einkommen &amp; Vermögen Teilh. 1 '!S51</f>
        <v>#VALUE!</v>
      </c>
      <c r="U51" s="27" t="e">
        <f>'Einkommen &amp; Vermögen Teilh. 1 '!U51</f>
        <v>#VALUE!</v>
      </c>
      <c r="W51" s="109">
        <f>'Einkommen &amp; Vermögen Teilh. 1 '!W51</f>
        <v>0</v>
      </c>
      <c r="Y51" s="119"/>
      <c r="Z51" s="1"/>
      <c r="AA51" s="119"/>
      <c r="AB51" s="119"/>
      <c r="AC51" s="27" t="b">
        <f>'Einkommen &amp; Vermögen Teilh. 1 '!AC51</f>
        <v>0</v>
      </c>
      <c r="AD51" s="27" t="str">
        <f>'Einkommen &amp; Vermögen Teilh. 1 '!AD51</f>
        <v>FALSCH</v>
      </c>
    </row>
    <row r="52" spans="1:30" s="5" customFormat="1" ht="12" customHeight="1" x14ac:dyDescent="0.2">
      <c r="A52" s="28" t="s">
        <v>45</v>
      </c>
      <c r="B52" s="549" t="str">
        <f>IF('Einkommen &amp; Vermögen Teilh. 1 '!B52="","",'Einkommen &amp; Vermögen Teilh. 1 '!B52)</f>
        <v/>
      </c>
      <c r="C52" s="550"/>
      <c r="D52" s="550"/>
      <c r="E52" s="550"/>
      <c r="F52" s="551"/>
      <c r="G52" s="374" t="str">
        <f>IF('Einkommen &amp; Vermögen Teilh. 1 '!G52="","",'Einkommen &amp; Vermögen Teilh. 1 '!G52)</f>
        <v/>
      </c>
      <c r="H52" s="372"/>
      <c r="I52" s="373" t="str">
        <f>IF('Einkommen &amp; Vermögen Teilh. 1 '!I52="","",'Einkommen &amp; Vermögen Teilh. 1 '!I52)</f>
        <v/>
      </c>
      <c r="J52" s="23"/>
      <c r="K52" s="146" t="str">
        <f>IF('Einkommen &amp; Vermögen Teilh. 1 '!K52=0,0,'Einkommen &amp; Vermögen Teilh. 1 '!K52)</f>
        <v/>
      </c>
      <c r="L52" s="22"/>
      <c r="M52" s="146" t="str">
        <f>IF('Einkommen &amp; Vermögen Teilh. 1 '!M52=0,0,'Einkommen &amp; Vermögen Teilh. 1 '!M52)</f>
        <v/>
      </c>
      <c r="O52" s="25" t="e">
        <f>'Einkommen &amp; Vermögen Teilh. 1 '!O52</f>
        <v>#VALUE!</v>
      </c>
      <c r="P52" s="26">
        <f>'Einkommen &amp; Vermögen Teilh. 1 '!P52</f>
        <v>0</v>
      </c>
      <c r="Q52" s="1"/>
      <c r="R52" s="25" t="e">
        <f>'Einkommen &amp; Vermögen Teilh. 1 '!R52</f>
        <v>#VALUE!</v>
      </c>
      <c r="S52" s="26" t="e">
        <f>'Einkommen &amp; Vermögen Teilh. 1 '!S52</f>
        <v>#VALUE!</v>
      </c>
      <c r="U52" s="27" t="e">
        <f>'Einkommen &amp; Vermögen Teilh. 1 '!U52</f>
        <v>#VALUE!</v>
      </c>
      <c r="W52" s="109">
        <f>'Einkommen &amp; Vermögen Teilh. 1 '!W52</f>
        <v>0</v>
      </c>
      <c r="Y52" s="119"/>
      <c r="Z52" s="1"/>
      <c r="AA52" s="119"/>
      <c r="AB52" s="119"/>
      <c r="AC52" s="27" t="b">
        <f>'Einkommen &amp; Vermögen Teilh. 1 '!AC52</f>
        <v>0</v>
      </c>
      <c r="AD52" s="27" t="str">
        <f>'Einkommen &amp; Vermögen Teilh. 1 '!AD52</f>
        <v>FALSCH</v>
      </c>
    </row>
    <row r="53" spans="1:30" s="5" customFormat="1" ht="12" customHeight="1" x14ac:dyDescent="0.2">
      <c r="A53" s="28" t="s">
        <v>46</v>
      </c>
      <c r="B53" s="549" t="str">
        <f>IF('Einkommen &amp; Vermögen Teilh. 1 '!B53="","",'Einkommen &amp; Vermögen Teilh. 1 '!B53)</f>
        <v/>
      </c>
      <c r="C53" s="550"/>
      <c r="D53" s="550"/>
      <c r="E53" s="550"/>
      <c r="F53" s="551"/>
      <c r="G53" s="374" t="str">
        <f>IF('Einkommen &amp; Vermögen Teilh. 1 '!G53="","",'Einkommen &amp; Vermögen Teilh. 1 '!G53)</f>
        <v/>
      </c>
      <c r="H53" s="372"/>
      <c r="I53" s="373" t="str">
        <f>IF('Einkommen &amp; Vermögen Teilh. 1 '!I53="","",'Einkommen &amp; Vermögen Teilh. 1 '!I53)</f>
        <v/>
      </c>
      <c r="J53" s="23"/>
      <c r="K53" s="146" t="str">
        <f>IF('Einkommen &amp; Vermögen Teilh. 1 '!K53=0,0,'Einkommen &amp; Vermögen Teilh. 1 '!K53)</f>
        <v/>
      </c>
      <c r="L53" s="22"/>
      <c r="M53" s="146" t="str">
        <f>IF('Einkommen &amp; Vermögen Teilh. 1 '!M53=0,0,'Einkommen &amp; Vermögen Teilh. 1 '!M53)</f>
        <v/>
      </c>
      <c r="O53" s="25" t="e">
        <f>'Einkommen &amp; Vermögen Teilh. 1 '!O53</f>
        <v>#VALUE!</v>
      </c>
      <c r="P53" s="26">
        <f>'Einkommen &amp; Vermögen Teilh. 1 '!P53</f>
        <v>0</v>
      </c>
      <c r="Q53" s="1"/>
      <c r="R53" s="25" t="e">
        <f>'Einkommen &amp; Vermögen Teilh. 1 '!R53</f>
        <v>#VALUE!</v>
      </c>
      <c r="S53" s="26" t="e">
        <f>'Einkommen &amp; Vermögen Teilh. 1 '!S53</f>
        <v>#VALUE!</v>
      </c>
      <c r="U53" s="27" t="e">
        <f>'Einkommen &amp; Vermögen Teilh. 1 '!U53</f>
        <v>#VALUE!</v>
      </c>
      <c r="W53" s="109">
        <f>'Einkommen &amp; Vermögen Teilh. 1 '!W53</f>
        <v>0</v>
      </c>
      <c r="Y53" s="119"/>
      <c r="Z53" s="1"/>
      <c r="AA53" s="119"/>
      <c r="AB53" s="119"/>
      <c r="AC53" s="27" t="b">
        <f>'Einkommen &amp; Vermögen Teilh. 1 '!AC53</f>
        <v>0</v>
      </c>
      <c r="AD53" s="27" t="str">
        <f>'Einkommen &amp; Vermögen Teilh. 1 '!AD53</f>
        <v>FALSCH</v>
      </c>
    </row>
    <row r="54" spans="1:30" s="5" customFormat="1" ht="12" customHeight="1" x14ac:dyDescent="0.2">
      <c r="A54" s="28" t="s">
        <v>47</v>
      </c>
      <c r="B54" s="549" t="str">
        <f>IF('Einkommen &amp; Vermögen Teilh. 1 '!B54="","",'Einkommen &amp; Vermögen Teilh. 1 '!B54)</f>
        <v/>
      </c>
      <c r="C54" s="550"/>
      <c r="D54" s="550"/>
      <c r="E54" s="550"/>
      <c r="F54" s="551"/>
      <c r="G54" s="374" t="str">
        <f>IF('Einkommen &amp; Vermögen Teilh. 1 '!G54="","",'Einkommen &amp; Vermögen Teilh. 1 '!G54)</f>
        <v/>
      </c>
      <c r="H54" s="372"/>
      <c r="I54" s="373" t="str">
        <f>IF('Einkommen &amp; Vermögen Teilh. 1 '!I54="","",'Einkommen &amp; Vermögen Teilh. 1 '!I54)</f>
        <v/>
      </c>
      <c r="J54" s="23"/>
      <c r="K54" s="146" t="str">
        <f>IF('Einkommen &amp; Vermögen Teilh. 1 '!K54=0,0,'Einkommen &amp; Vermögen Teilh. 1 '!K54)</f>
        <v/>
      </c>
      <c r="L54" s="22"/>
      <c r="M54" s="146" t="str">
        <f>IF('Einkommen &amp; Vermögen Teilh. 1 '!M54=0,0,'Einkommen &amp; Vermögen Teilh. 1 '!M54)</f>
        <v/>
      </c>
      <c r="O54" s="25" t="e">
        <f>'Einkommen &amp; Vermögen Teilh. 1 '!O54</f>
        <v>#VALUE!</v>
      </c>
      <c r="P54" s="26">
        <f>'Einkommen &amp; Vermögen Teilh. 1 '!P54</f>
        <v>0</v>
      </c>
      <c r="Q54" s="1"/>
      <c r="R54" s="25" t="e">
        <f>'Einkommen &amp; Vermögen Teilh. 1 '!R54</f>
        <v>#VALUE!</v>
      </c>
      <c r="S54" s="26" t="e">
        <f>'Einkommen &amp; Vermögen Teilh. 1 '!S54</f>
        <v>#VALUE!</v>
      </c>
      <c r="U54" s="27" t="e">
        <f>'Einkommen &amp; Vermögen Teilh. 1 '!U54</f>
        <v>#VALUE!</v>
      </c>
      <c r="W54" s="109">
        <f>'Einkommen &amp; Vermögen Teilh. 1 '!W54</f>
        <v>0</v>
      </c>
      <c r="Y54" s="119"/>
      <c r="Z54" s="1"/>
      <c r="AA54" s="119"/>
      <c r="AB54" s="119"/>
      <c r="AC54" s="27" t="b">
        <f>'Einkommen &amp; Vermögen Teilh. 1 '!AC54</f>
        <v>0</v>
      </c>
      <c r="AD54" s="27" t="str">
        <f>'Einkommen &amp; Vermögen Teilh. 1 '!AD54</f>
        <v>FALSCH</v>
      </c>
    </row>
    <row r="55" spans="1:30" s="5" customFormat="1" ht="12" customHeight="1" x14ac:dyDescent="0.2">
      <c r="A55" s="28" t="s">
        <v>48</v>
      </c>
      <c r="B55" s="549" t="str">
        <f>IF('Einkommen &amp; Vermögen Teilh. 1 '!B55="","",'Einkommen &amp; Vermögen Teilh. 1 '!B55)</f>
        <v/>
      </c>
      <c r="C55" s="550"/>
      <c r="D55" s="550"/>
      <c r="E55" s="550"/>
      <c r="F55" s="551"/>
      <c r="G55" s="374" t="str">
        <f>IF('Einkommen &amp; Vermögen Teilh. 1 '!G55="","",'Einkommen &amp; Vermögen Teilh. 1 '!G55)</f>
        <v/>
      </c>
      <c r="H55" s="372"/>
      <c r="I55" s="373" t="str">
        <f>IF('Einkommen &amp; Vermögen Teilh. 1 '!I55="","",'Einkommen &amp; Vermögen Teilh. 1 '!I55)</f>
        <v/>
      </c>
      <c r="J55" s="23"/>
      <c r="K55" s="146" t="str">
        <f>IF('Einkommen &amp; Vermögen Teilh. 1 '!K55=0,0,'Einkommen &amp; Vermögen Teilh. 1 '!K55)</f>
        <v/>
      </c>
      <c r="L55" s="22"/>
      <c r="M55" s="146" t="str">
        <f>IF('Einkommen &amp; Vermögen Teilh. 1 '!M55=0,0,'Einkommen &amp; Vermögen Teilh. 1 '!M55)</f>
        <v/>
      </c>
      <c r="O55" s="25" t="e">
        <f>'Einkommen &amp; Vermögen Teilh. 1 '!O55</f>
        <v>#VALUE!</v>
      </c>
      <c r="P55" s="26">
        <f>'Einkommen &amp; Vermögen Teilh. 1 '!P55</f>
        <v>0</v>
      </c>
      <c r="Q55" s="1"/>
      <c r="R55" s="25" t="e">
        <f>'Einkommen &amp; Vermögen Teilh. 1 '!R55</f>
        <v>#VALUE!</v>
      </c>
      <c r="S55" s="26" t="e">
        <f>'Einkommen &amp; Vermögen Teilh. 1 '!S55</f>
        <v>#VALUE!</v>
      </c>
      <c r="U55" s="27" t="e">
        <f>'Einkommen &amp; Vermögen Teilh. 1 '!U55</f>
        <v>#VALUE!</v>
      </c>
      <c r="W55" s="109">
        <f>'Einkommen &amp; Vermögen Teilh. 1 '!W55</f>
        <v>0</v>
      </c>
      <c r="Y55" s="119"/>
      <c r="Z55" s="1"/>
      <c r="AA55" s="119"/>
      <c r="AB55" s="119"/>
      <c r="AC55" s="27" t="b">
        <f>'Einkommen &amp; Vermögen Teilh. 1 '!AC55</f>
        <v>0</v>
      </c>
      <c r="AD55" s="27" t="str">
        <f>'Einkommen &amp; Vermögen Teilh. 1 '!AD55</f>
        <v>FALSCH</v>
      </c>
    </row>
    <row r="56" spans="1:30" s="5" customFormat="1" ht="12" customHeight="1" x14ac:dyDescent="0.2">
      <c r="A56" s="28" t="s">
        <v>49</v>
      </c>
      <c r="B56" s="549" t="str">
        <f>IF('Einkommen &amp; Vermögen Teilh. 1 '!B56="","",'Einkommen &amp; Vermögen Teilh. 1 '!B56)</f>
        <v/>
      </c>
      <c r="C56" s="550"/>
      <c r="D56" s="550"/>
      <c r="E56" s="550"/>
      <c r="F56" s="551"/>
      <c r="G56" s="374" t="str">
        <f>IF('Einkommen &amp; Vermögen Teilh. 1 '!G56="","",'Einkommen &amp; Vermögen Teilh. 1 '!G56)</f>
        <v/>
      </c>
      <c r="H56" s="372"/>
      <c r="I56" s="373" t="str">
        <f>IF('Einkommen &amp; Vermögen Teilh. 1 '!I56="","",'Einkommen &amp; Vermögen Teilh. 1 '!I56)</f>
        <v/>
      </c>
      <c r="J56" s="23"/>
      <c r="K56" s="146" t="str">
        <f>IF('Einkommen &amp; Vermögen Teilh. 1 '!K56=0,0,'Einkommen &amp; Vermögen Teilh. 1 '!K56)</f>
        <v/>
      </c>
      <c r="L56" s="22"/>
      <c r="M56" s="146" t="str">
        <f>IF('Einkommen &amp; Vermögen Teilh. 1 '!M56=0,0,'Einkommen &amp; Vermögen Teilh. 1 '!M56)</f>
        <v/>
      </c>
      <c r="O56" s="25" t="e">
        <f>'Einkommen &amp; Vermögen Teilh. 1 '!O56</f>
        <v>#VALUE!</v>
      </c>
      <c r="P56" s="26">
        <f>'Einkommen &amp; Vermögen Teilh. 1 '!P56</f>
        <v>0</v>
      </c>
      <c r="Q56" s="1"/>
      <c r="R56" s="25" t="e">
        <f>'Einkommen &amp; Vermögen Teilh. 1 '!R56</f>
        <v>#VALUE!</v>
      </c>
      <c r="S56" s="26" t="e">
        <f>'Einkommen &amp; Vermögen Teilh. 1 '!S56</f>
        <v>#VALUE!</v>
      </c>
      <c r="U56" s="27" t="e">
        <f>'Einkommen &amp; Vermögen Teilh. 1 '!U56</f>
        <v>#VALUE!</v>
      </c>
      <c r="W56" s="109">
        <f>'Einkommen &amp; Vermögen Teilh. 1 '!W56</f>
        <v>0</v>
      </c>
      <c r="Y56" s="119"/>
      <c r="Z56" s="1"/>
      <c r="AA56" s="119"/>
      <c r="AB56" s="119"/>
      <c r="AC56" s="27" t="b">
        <f>'Einkommen &amp; Vermögen Teilh. 1 '!AC56</f>
        <v>0</v>
      </c>
      <c r="AD56" s="27" t="str">
        <f>'Einkommen &amp; Vermögen Teilh. 1 '!AD56</f>
        <v>FALSCH</v>
      </c>
    </row>
    <row r="57" spans="1:30" s="5" customFormat="1" ht="12" customHeight="1" x14ac:dyDescent="0.2">
      <c r="A57" s="28" t="s">
        <v>50</v>
      </c>
      <c r="B57" s="549" t="str">
        <f>IF('Einkommen &amp; Vermögen Teilh. 1 '!B57="","",'Einkommen &amp; Vermögen Teilh. 1 '!B57)</f>
        <v/>
      </c>
      <c r="C57" s="550"/>
      <c r="D57" s="550"/>
      <c r="E57" s="550"/>
      <c r="F57" s="551"/>
      <c r="G57" s="374" t="str">
        <f>IF('Einkommen &amp; Vermögen Teilh. 1 '!G57="","",'Einkommen &amp; Vermögen Teilh. 1 '!G57)</f>
        <v/>
      </c>
      <c r="H57" s="372"/>
      <c r="I57" s="373" t="str">
        <f>IF('Einkommen &amp; Vermögen Teilh. 1 '!I57="","",'Einkommen &amp; Vermögen Teilh. 1 '!I57)</f>
        <v/>
      </c>
      <c r="J57" s="23"/>
      <c r="K57" s="146" t="str">
        <f>IF('Einkommen &amp; Vermögen Teilh. 1 '!K57=0,0,'Einkommen &amp; Vermögen Teilh. 1 '!K57)</f>
        <v/>
      </c>
      <c r="L57" s="22"/>
      <c r="M57" s="146" t="str">
        <f>IF('Einkommen &amp; Vermögen Teilh. 1 '!M57=0,0,'Einkommen &amp; Vermögen Teilh. 1 '!M57)</f>
        <v/>
      </c>
      <c r="O57" s="25" t="e">
        <f>'Einkommen &amp; Vermögen Teilh. 1 '!O57</f>
        <v>#VALUE!</v>
      </c>
      <c r="P57" s="26">
        <f>'Einkommen &amp; Vermögen Teilh. 1 '!P57</f>
        <v>0</v>
      </c>
      <c r="Q57" s="1"/>
      <c r="R57" s="25" t="e">
        <f>'Einkommen &amp; Vermögen Teilh. 1 '!R57</f>
        <v>#VALUE!</v>
      </c>
      <c r="S57" s="26" t="e">
        <f>'Einkommen &amp; Vermögen Teilh. 1 '!S57</f>
        <v>#VALUE!</v>
      </c>
      <c r="U57" s="27" t="e">
        <f>'Einkommen &amp; Vermögen Teilh. 1 '!U57</f>
        <v>#VALUE!</v>
      </c>
      <c r="W57" s="109">
        <f>'Einkommen &amp; Vermögen Teilh. 1 '!W57</f>
        <v>0</v>
      </c>
      <c r="Y57" s="119"/>
      <c r="Z57" s="1"/>
      <c r="AA57" s="119"/>
      <c r="AB57" s="119"/>
      <c r="AC57" s="27" t="b">
        <f>'Einkommen &amp; Vermögen Teilh. 1 '!AC57</f>
        <v>0</v>
      </c>
      <c r="AD57" s="27" t="str">
        <f>'Einkommen &amp; Vermögen Teilh. 1 '!AD57</f>
        <v>FALSCH</v>
      </c>
    </row>
    <row r="58" spans="1:30" s="5" customFormat="1" ht="12" customHeight="1" thickBot="1" x14ac:dyDescent="0.25">
      <c r="A58" s="31" t="s">
        <v>51</v>
      </c>
      <c r="B58" s="562" t="str">
        <f>IF('Einkommen &amp; Vermögen Teilh. 1 '!B58="","",'Einkommen &amp; Vermögen Teilh. 1 '!B58)</f>
        <v/>
      </c>
      <c r="C58" s="563"/>
      <c r="D58" s="563"/>
      <c r="E58" s="563"/>
      <c r="F58" s="564"/>
      <c r="G58" s="375" t="str">
        <f>IF('Einkommen &amp; Vermögen Teilh. 1 '!G58="","",'Einkommen &amp; Vermögen Teilh. 1 '!G58)</f>
        <v/>
      </c>
      <c r="H58" s="372"/>
      <c r="I58" s="376" t="str">
        <f>IF('Einkommen &amp; Vermögen Teilh. 1 '!I58="","",'Einkommen &amp; Vermögen Teilh. 1 '!I58)</f>
        <v/>
      </c>
      <c r="J58" s="23"/>
      <c r="K58" s="147" t="str">
        <f>IF('Einkommen &amp; Vermögen Teilh. 1 '!K58=0,0,'Einkommen &amp; Vermögen Teilh. 1 '!K58)</f>
        <v/>
      </c>
      <c r="L58" s="22"/>
      <c r="M58" s="147" t="str">
        <f>IF('Einkommen &amp; Vermögen Teilh. 1 '!M58=0,0,'Einkommen &amp; Vermögen Teilh. 1 '!M58)</f>
        <v/>
      </c>
      <c r="O58" s="25" t="e">
        <f>'Einkommen &amp; Vermögen Teilh. 1 '!O58</f>
        <v>#VALUE!</v>
      </c>
      <c r="P58" s="26">
        <f>'Einkommen &amp; Vermögen Teilh. 1 '!P58</f>
        <v>0</v>
      </c>
      <c r="Q58" s="1"/>
      <c r="R58" s="25" t="e">
        <f>'Einkommen &amp; Vermögen Teilh. 1 '!R58</f>
        <v>#VALUE!</v>
      </c>
      <c r="S58" s="26" t="e">
        <f>'Einkommen &amp; Vermögen Teilh. 1 '!S58</f>
        <v>#VALUE!</v>
      </c>
      <c r="U58" s="27" t="e">
        <f>'Einkommen &amp; Vermögen Teilh. 1 '!U58</f>
        <v>#VALUE!</v>
      </c>
      <c r="W58" s="109">
        <f>'Einkommen &amp; Vermögen Teilh. 1 '!W58</f>
        <v>0</v>
      </c>
      <c r="Y58" s="20" t="str">
        <f>'Einkommen &amp; Vermögen Teilh. 1 '!Y58</f>
        <v>Prozent</v>
      </c>
      <c r="Z58" s="2"/>
      <c r="AA58" s="20" t="str">
        <f>'Einkommen &amp; Vermögen Teilh. 1 '!AA58</f>
        <v>Bruchzahl</v>
      </c>
      <c r="AB58" s="118"/>
      <c r="AC58" s="27" t="b">
        <f>'Einkommen &amp; Vermögen Teilh. 1 '!AC58</f>
        <v>0</v>
      </c>
      <c r="AD58" s="27" t="str">
        <f>'Einkommen &amp; Vermögen Teilh. 1 '!AD58</f>
        <v>FALSCH</v>
      </c>
    </row>
    <row r="59" spans="1:30" ht="13.8" thickBot="1" x14ac:dyDescent="0.3">
      <c r="A59" s="32" t="s">
        <v>65</v>
      </c>
      <c r="B59" s="33"/>
      <c r="C59" s="33"/>
      <c r="D59" s="32"/>
      <c r="E59" s="32"/>
      <c r="F59" s="34"/>
      <c r="G59" s="34"/>
      <c r="H59" s="22"/>
      <c r="I59" s="132" t="str">
        <f>IF('Einkommen &amp; Vermögen Teilh. 1 '!I59="","",'Einkommen &amp; Vermögen Teilh. 1 '!I59)</f>
        <v>/1000</v>
      </c>
      <c r="J59" s="141"/>
      <c r="K59" s="140">
        <f>IF('Einkommen &amp; Vermögen Teilh. 1 '!K59=0,0,'Einkommen &amp; Vermögen Teilh. 1 '!K59)</f>
        <v>0</v>
      </c>
      <c r="L59" s="73"/>
      <c r="M59" s="140">
        <f>IF('Einkommen &amp; Vermögen Teilh. 1 '!M59=0,0,'Einkommen &amp; Vermögen Teilh. 1 '!M59)</f>
        <v>0</v>
      </c>
      <c r="N59" s="5"/>
      <c r="R59" s="117"/>
      <c r="S59" s="117"/>
      <c r="U59" s="126" t="str">
        <f>'Einkommen &amp; Vermögen Teilh. 1 '!U59</f>
        <v>Summen:</v>
      </c>
      <c r="V59" s="110"/>
      <c r="W59" s="127">
        <f>'Einkommen &amp; Vermögen Teilh. 1 '!W59</f>
        <v>0</v>
      </c>
      <c r="X59" s="128">
        <f>'Einkommen &amp; Vermögen Teilh. 1 '!X59</f>
        <v>0</v>
      </c>
      <c r="Y59" s="129" t="str">
        <f>'Einkommen &amp; Vermögen Teilh. 1 '!Y59</f>
        <v/>
      </c>
      <c r="Z59" s="121"/>
      <c r="AA59" s="129" t="str">
        <f>'Einkommen &amp; Vermögen Teilh. 1 '!AA59</f>
        <v/>
      </c>
      <c r="AB59" s="130"/>
      <c r="AC59" s="20">
        <f>'Einkommen &amp; Vermögen Teilh. 1 '!AC59</f>
        <v>0</v>
      </c>
      <c r="AD59" s="20">
        <f>'Einkommen &amp; Vermögen Teilh. 1 '!AD59</f>
        <v>0</v>
      </c>
    </row>
    <row r="60" spans="1:30" ht="13.95" customHeight="1" x14ac:dyDescent="0.25">
      <c r="A60" s="517" t="str">
        <f>'Einkommen &amp; Vermögen Teilh. 1 '!A60</f>
        <v/>
      </c>
      <c r="B60" s="517"/>
      <c r="C60" s="517"/>
      <c r="D60" s="517"/>
      <c r="E60" s="517"/>
      <c r="F60" s="517"/>
      <c r="G60" s="517"/>
      <c r="H60" s="517"/>
      <c r="I60" s="517"/>
      <c r="J60" s="517"/>
      <c r="K60" s="517"/>
      <c r="L60" s="517"/>
      <c r="M60" s="517"/>
      <c r="N60" s="517"/>
      <c r="R60" s="36"/>
      <c r="S60" s="3"/>
      <c r="V60" s="110"/>
      <c r="W60" s="9"/>
      <c r="AC60" s="416" t="s">
        <v>72</v>
      </c>
      <c r="AD60" s="416"/>
    </row>
    <row r="61" spans="1:30" ht="13.95" customHeight="1" x14ac:dyDescent="0.25">
      <c r="A61" s="517"/>
      <c r="B61" s="517"/>
      <c r="C61" s="517"/>
      <c r="D61" s="517"/>
      <c r="E61" s="517"/>
      <c r="F61" s="517"/>
      <c r="G61" s="517"/>
      <c r="H61" s="517"/>
      <c r="I61" s="517"/>
      <c r="J61" s="517"/>
      <c r="K61" s="517"/>
      <c r="L61" s="517"/>
      <c r="M61" s="517"/>
      <c r="N61" s="517"/>
      <c r="R61" s="36"/>
      <c r="S61" s="3"/>
      <c r="U61" s="110" t="str">
        <f>'Einkommen &amp; Vermögen Teilh. 1 '!U61</f>
        <v>Prüfung, ob alles korrekt erfasst:</v>
      </c>
      <c r="V61" s="110"/>
      <c r="W61" s="125">
        <f>'Einkommen &amp; Vermögen Teilh. 1 '!W61</f>
        <v>0</v>
      </c>
      <c r="X61" s="1"/>
      <c r="Y61" s="1" t="str">
        <f>'Einkommen &amp; Vermögen Teilh. 1 '!Y61</f>
        <v>(1 = Fehler vorhanden / 0 = OK)</v>
      </c>
    </row>
    <row r="62" spans="1:30" ht="13.95" customHeight="1" x14ac:dyDescent="0.25">
      <c r="A62" s="517"/>
      <c r="B62" s="517"/>
      <c r="C62" s="517"/>
      <c r="D62" s="517"/>
      <c r="E62" s="517"/>
      <c r="F62" s="517"/>
      <c r="G62" s="517"/>
      <c r="H62" s="517"/>
      <c r="I62" s="517"/>
      <c r="J62" s="517"/>
      <c r="K62" s="517"/>
      <c r="L62" s="517"/>
      <c r="M62" s="517"/>
      <c r="N62" s="517"/>
      <c r="O62" s="36"/>
      <c r="P62" s="36"/>
      <c r="Q62" s="36"/>
      <c r="R62" s="36"/>
      <c r="S62" s="3"/>
      <c r="V62" s="110"/>
      <c r="W62" s="9"/>
      <c r="Y62" s="169"/>
      <c r="AA62" s="169"/>
    </row>
    <row r="63" spans="1:30" s="9" customFormat="1" ht="13.8" x14ac:dyDescent="0.25">
      <c r="A63" s="38"/>
      <c r="B63" s="39"/>
      <c r="C63" s="40"/>
      <c r="D63" s="40"/>
      <c r="E63" s="35"/>
      <c r="F63" s="37"/>
      <c r="G63" s="39"/>
      <c r="H63" s="40"/>
      <c r="I63" s="40"/>
      <c r="J63" s="40"/>
      <c r="K63" s="40"/>
      <c r="L63" s="40"/>
      <c r="M63" s="40"/>
      <c r="N63" s="40"/>
      <c r="O63" s="1"/>
      <c r="P63" s="1"/>
      <c r="Q63" s="1"/>
      <c r="R63" s="2"/>
      <c r="S63" s="2"/>
    </row>
    <row r="64" spans="1:30" ht="13.95" customHeight="1" x14ac:dyDescent="0.25">
      <c r="A64" s="491" t="s">
        <v>77</v>
      </c>
      <c r="B64" s="491"/>
      <c r="C64" s="491"/>
      <c r="D64" s="491"/>
      <c r="E64" s="491"/>
      <c r="F64" s="491"/>
      <c r="G64" s="491"/>
      <c r="H64" s="491"/>
      <c r="I64" s="491"/>
      <c r="J64" s="491"/>
      <c r="K64" s="491"/>
      <c r="L64" s="491"/>
      <c r="M64" s="491"/>
      <c r="N64" s="491"/>
    </row>
    <row r="65" spans="1:25" ht="13.95" customHeight="1" x14ac:dyDescent="0.25">
      <c r="A65" s="491"/>
      <c r="B65" s="491"/>
      <c r="C65" s="491"/>
      <c r="D65" s="491"/>
      <c r="E65" s="491"/>
      <c r="F65" s="491"/>
      <c r="G65" s="491"/>
      <c r="H65" s="491"/>
      <c r="I65" s="491"/>
      <c r="J65" s="491"/>
      <c r="K65" s="491"/>
      <c r="L65" s="491"/>
      <c r="M65" s="491"/>
      <c r="N65" s="491"/>
      <c r="Y65" s="116"/>
    </row>
    <row r="66" spans="1:25" ht="13.95" customHeight="1" x14ac:dyDescent="0.25">
      <c r="A66" s="491"/>
      <c r="B66" s="491"/>
      <c r="C66" s="491"/>
      <c r="D66" s="491"/>
      <c r="E66" s="491"/>
      <c r="F66" s="491"/>
      <c r="G66" s="491"/>
      <c r="H66" s="491"/>
      <c r="I66" s="491"/>
      <c r="J66" s="491"/>
      <c r="K66" s="491"/>
      <c r="L66" s="491"/>
      <c r="M66" s="491"/>
      <c r="N66" s="491"/>
      <c r="Y66" s="116"/>
    </row>
    <row r="67" spans="1:25" x14ac:dyDescent="0.25">
      <c r="A67" s="5"/>
      <c r="B67" s="5"/>
      <c r="C67" s="5"/>
      <c r="D67" s="5"/>
      <c r="E67" s="5"/>
      <c r="F67" s="5"/>
      <c r="G67" s="5"/>
      <c r="H67" s="5"/>
      <c r="I67" s="5"/>
    </row>
    <row r="68" spans="1:25" s="4" customFormat="1" ht="16.2" thickBot="1" x14ac:dyDescent="0.35">
      <c r="A68" s="183" t="str">
        <f>CONCATENATE("Abrechnung von Teilhaber ",A58,":"," ",B58)</f>
        <v xml:space="preserve">Abrechnung von Teilhaber 20: </v>
      </c>
      <c r="B68" s="176"/>
      <c r="C68" s="177"/>
      <c r="D68" s="178"/>
      <c r="E68" s="179"/>
      <c r="F68" s="180"/>
      <c r="G68" s="178"/>
      <c r="H68" s="178"/>
      <c r="I68" s="181"/>
      <c r="J68" s="181"/>
      <c r="K68" s="181"/>
      <c r="L68" s="178"/>
      <c r="M68" s="178"/>
      <c r="N68" s="182"/>
      <c r="O68" s="27" t="e">
        <f>IF(W61=0,U58,0)</f>
        <v>#VALUE!</v>
      </c>
      <c r="P68" s="1"/>
      <c r="Q68" s="1"/>
      <c r="R68" s="2"/>
      <c r="S68" s="2"/>
    </row>
    <row r="69" spans="1:25" s="5" customFormat="1" ht="15" customHeight="1" thickTop="1" x14ac:dyDescent="0.25">
      <c r="E69" s="42"/>
      <c r="F69" s="42"/>
      <c r="I69" s="43"/>
      <c r="J69" s="43"/>
      <c r="K69" s="43"/>
      <c r="O69" s="1"/>
      <c r="P69" s="1"/>
      <c r="Q69" s="1"/>
      <c r="R69" s="2"/>
      <c r="S69" s="2"/>
    </row>
    <row r="70" spans="1:25" s="5" customFormat="1" ht="14.4" customHeight="1" x14ac:dyDescent="0.25">
      <c r="A70" s="538" t="str">
        <f>CONCATENATE("Abrechnungsjahr ",M15)</f>
        <v xml:space="preserve">Abrechnungsjahr </v>
      </c>
      <c r="B70" s="538"/>
      <c r="C70" s="538"/>
      <c r="D70" s="22"/>
      <c r="E70" s="556" t="s">
        <v>56</v>
      </c>
      <c r="F70" s="557"/>
      <c r="G70" s="558"/>
      <c r="H70" s="72"/>
      <c r="I70" s="488" t="s">
        <v>38</v>
      </c>
      <c r="J70" s="489"/>
      <c r="K70" s="490"/>
      <c r="L70" s="22"/>
      <c r="M70" s="22"/>
      <c r="N70" s="510"/>
      <c r="O70" s="1"/>
      <c r="P70" s="1"/>
      <c r="Q70" s="1"/>
      <c r="R70" s="2"/>
      <c r="S70" s="2"/>
    </row>
    <row r="71" spans="1:25" s="5" customFormat="1" ht="14.4" customHeight="1" x14ac:dyDescent="0.2">
      <c r="A71" s="538"/>
      <c r="B71" s="538"/>
      <c r="C71" s="538"/>
      <c r="D71" s="22"/>
      <c r="E71" s="559"/>
      <c r="F71" s="560"/>
      <c r="G71" s="561"/>
      <c r="H71" s="72"/>
      <c r="I71" s="511" t="e">
        <f>IF(I37=O35,CONCATENATE(P58,"%"),IF(I37=O36,CONCATENATE(R58,"/",S58),""))</f>
        <v>#VALUE!</v>
      </c>
      <c r="J71" s="512"/>
      <c r="K71" s="513"/>
      <c r="L71" s="22"/>
      <c r="M71" s="22"/>
      <c r="N71" s="510"/>
      <c r="O71" s="1"/>
      <c r="P71" s="1"/>
      <c r="Q71" s="1"/>
      <c r="R71" s="2"/>
      <c r="S71" s="2"/>
    </row>
    <row r="72" spans="1:25" s="5" customFormat="1" ht="12" customHeight="1" x14ac:dyDescent="0.2">
      <c r="A72" s="73"/>
      <c r="B72" s="22"/>
      <c r="C72" s="22"/>
      <c r="D72" s="22"/>
      <c r="E72" s="22"/>
      <c r="F72" s="22"/>
      <c r="G72" s="22"/>
      <c r="H72" s="72"/>
      <c r="I72" s="74"/>
      <c r="J72" s="75"/>
      <c r="K72" s="76"/>
      <c r="L72" s="77"/>
      <c r="M72" s="77"/>
      <c r="N72" s="510"/>
      <c r="O72" s="1"/>
      <c r="P72" s="1"/>
      <c r="Q72" s="1"/>
      <c r="R72" s="2"/>
      <c r="S72" s="2"/>
    </row>
    <row r="73" spans="1:25" s="5" customFormat="1" ht="15" customHeight="1" x14ac:dyDescent="0.25">
      <c r="A73" s="59" t="s">
        <v>10</v>
      </c>
      <c r="B73" s="377" t="s">
        <v>36</v>
      </c>
      <c r="C73" s="372"/>
      <c r="D73" s="372"/>
      <c r="E73" s="378" t="s">
        <v>23</v>
      </c>
      <c r="F73" s="379"/>
      <c r="G73" s="378" t="s">
        <v>24</v>
      </c>
      <c r="H73" s="68"/>
      <c r="I73" s="56" t="s">
        <v>23</v>
      </c>
      <c r="J73" s="47"/>
      <c r="K73" s="57" t="s">
        <v>24</v>
      </c>
      <c r="L73" s="77"/>
      <c r="M73" s="77"/>
      <c r="N73" s="77"/>
      <c r="O73" s="1"/>
      <c r="P73" s="1"/>
      <c r="Q73" s="1"/>
      <c r="R73" s="2"/>
      <c r="S73" s="2"/>
    </row>
    <row r="74" spans="1:25" s="5" customFormat="1" ht="12" customHeight="1" x14ac:dyDescent="0.2">
      <c r="A74" s="81"/>
      <c r="B74" s="555" t="str">
        <f>IF('Einkommen &amp; Vermögen Teilh. 1 '!B74="","",'Einkommen &amp; Vermögen Teilh. 1 '!B74)</f>
        <v/>
      </c>
      <c r="C74" s="555"/>
      <c r="D74" s="372"/>
      <c r="E74" s="380" t="str">
        <f>IF('Einkommen &amp; Vermögen Teilh. 1 '!E74="","",'Einkommen &amp; Vermögen Teilh. 1 '!E74)</f>
        <v/>
      </c>
      <c r="F74" s="381"/>
      <c r="G74" s="380" t="str">
        <f>IF('Einkommen &amp; Vermögen Teilh. 1 '!G74="","",'Einkommen &amp; Vermögen Teilh. 1 '!G74)</f>
        <v/>
      </c>
      <c r="H74" s="22"/>
      <c r="I74" s="83" t="str">
        <f>IF(E74="","",E74*$O$68/100)</f>
        <v/>
      </c>
      <c r="J74" s="84"/>
      <c r="K74" s="85" t="str">
        <f>IF(G74="","",G74*$O$68/100)</f>
        <v/>
      </c>
      <c r="L74" s="22"/>
      <c r="M74" s="22"/>
      <c r="N74" s="22"/>
      <c r="O74" s="1"/>
      <c r="P74" s="1"/>
      <c r="Q74" s="1"/>
      <c r="R74" s="2"/>
      <c r="S74" s="2"/>
    </row>
    <row r="75" spans="1:25" s="5" customFormat="1" ht="12" customHeight="1" x14ac:dyDescent="0.2">
      <c r="A75" s="81"/>
      <c r="B75" s="555" t="str">
        <f>IF('Einkommen &amp; Vermögen Teilh. 1 '!B75="","",'Einkommen &amp; Vermögen Teilh. 1 '!B75)</f>
        <v/>
      </c>
      <c r="C75" s="555"/>
      <c r="D75" s="372"/>
      <c r="E75" s="380" t="str">
        <f>IF('Einkommen &amp; Vermögen Teilh. 1 '!E75="","",'Einkommen &amp; Vermögen Teilh. 1 '!E75)</f>
        <v/>
      </c>
      <c r="F75" s="381"/>
      <c r="G75" s="380" t="str">
        <f>IF('Einkommen &amp; Vermögen Teilh. 1 '!G75="","",'Einkommen &amp; Vermögen Teilh. 1 '!G75)</f>
        <v/>
      </c>
      <c r="H75" s="22"/>
      <c r="I75" s="86" t="str">
        <f t="shared" ref="I75:I82" si="0">IF(E75="","",E75*$O$68/100)</f>
        <v/>
      </c>
      <c r="J75" s="84"/>
      <c r="K75" s="87" t="str">
        <f t="shared" ref="K75:K82" si="1">IF(G75="","",G75*$O$68/100)</f>
        <v/>
      </c>
      <c r="L75" s="22"/>
      <c r="M75" s="22"/>
      <c r="N75" s="22"/>
      <c r="O75" s="1"/>
      <c r="P75" s="1"/>
      <c r="Q75" s="1"/>
      <c r="R75" s="2"/>
      <c r="S75" s="2"/>
      <c r="U75" s="1"/>
    </row>
    <row r="76" spans="1:25" s="5" customFormat="1" ht="12" customHeight="1" x14ac:dyDescent="0.2">
      <c r="A76" s="81"/>
      <c r="B76" s="555" t="str">
        <f>IF('Einkommen &amp; Vermögen Teilh. 1 '!B76="","",'Einkommen &amp; Vermögen Teilh. 1 '!B76)</f>
        <v/>
      </c>
      <c r="C76" s="555"/>
      <c r="D76" s="372"/>
      <c r="E76" s="380" t="str">
        <f>IF('Einkommen &amp; Vermögen Teilh. 1 '!E76="","",'Einkommen &amp; Vermögen Teilh. 1 '!E76)</f>
        <v/>
      </c>
      <c r="F76" s="381"/>
      <c r="G76" s="380" t="str">
        <f>IF('Einkommen &amp; Vermögen Teilh. 1 '!G76="","",'Einkommen &amp; Vermögen Teilh. 1 '!G76)</f>
        <v/>
      </c>
      <c r="H76" s="22"/>
      <c r="I76" s="86" t="str">
        <f t="shared" si="0"/>
        <v/>
      </c>
      <c r="J76" s="84"/>
      <c r="K76" s="87" t="str">
        <f t="shared" si="1"/>
        <v/>
      </c>
      <c r="L76" s="22"/>
      <c r="M76" s="88" t="s">
        <v>80</v>
      </c>
      <c r="O76" s="1"/>
      <c r="P76" s="1"/>
      <c r="Q76" s="1"/>
      <c r="R76" s="2"/>
      <c r="S76" s="2"/>
      <c r="U76" s="1"/>
    </row>
    <row r="77" spans="1:25" s="5" customFormat="1" ht="12" customHeight="1" x14ac:dyDescent="0.2">
      <c r="A77" s="81"/>
      <c r="B77" s="555" t="str">
        <f>IF('Einkommen &amp; Vermögen Teilh. 1 '!B77="","",'Einkommen &amp; Vermögen Teilh. 1 '!B77)</f>
        <v/>
      </c>
      <c r="C77" s="555"/>
      <c r="D77" s="372"/>
      <c r="E77" s="380" t="str">
        <f>IF('Einkommen &amp; Vermögen Teilh. 1 '!E77="","",'Einkommen &amp; Vermögen Teilh. 1 '!E77)</f>
        <v/>
      </c>
      <c r="F77" s="381"/>
      <c r="G77" s="380" t="str">
        <f>IF('Einkommen &amp; Vermögen Teilh. 1 '!G77="","",'Einkommen &amp; Vermögen Teilh. 1 '!G77)</f>
        <v/>
      </c>
      <c r="H77" s="22"/>
      <c r="I77" s="86" t="str">
        <f t="shared" si="0"/>
        <v/>
      </c>
      <c r="J77" s="84"/>
      <c r="K77" s="87" t="str">
        <f t="shared" si="1"/>
        <v/>
      </c>
      <c r="L77" s="22"/>
      <c r="M77" s="88" t="s">
        <v>81</v>
      </c>
      <c r="O77" s="1"/>
      <c r="P77" s="1"/>
      <c r="Q77" s="1"/>
      <c r="R77" s="2"/>
      <c r="S77" s="2"/>
      <c r="U77" s="1"/>
    </row>
    <row r="78" spans="1:25" s="5" customFormat="1" ht="12" customHeight="1" x14ac:dyDescent="0.2">
      <c r="A78" s="81"/>
      <c r="B78" s="555" t="str">
        <f>IF('Einkommen &amp; Vermögen Teilh. 1 '!B78="","",'Einkommen &amp; Vermögen Teilh. 1 '!B78)</f>
        <v/>
      </c>
      <c r="C78" s="555"/>
      <c r="D78" s="372"/>
      <c r="E78" s="380" t="str">
        <f>IF('Einkommen &amp; Vermögen Teilh. 1 '!E78="","",'Einkommen &amp; Vermögen Teilh. 1 '!E78)</f>
        <v/>
      </c>
      <c r="F78" s="381"/>
      <c r="G78" s="380" t="str">
        <f>IF('Einkommen &amp; Vermögen Teilh. 1 '!G78="","",'Einkommen &amp; Vermögen Teilh. 1 '!G78)</f>
        <v/>
      </c>
      <c r="H78" s="22"/>
      <c r="I78" s="86" t="str">
        <f t="shared" si="0"/>
        <v/>
      </c>
      <c r="J78" s="84"/>
      <c r="K78" s="87" t="str">
        <f t="shared" si="1"/>
        <v/>
      </c>
      <c r="L78" s="22"/>
      <c r="M78" s="89" t="str">
        <f>'Einkommen &amp; Vermögen Teilh. 1 '!M78</f>
        <v xml:space="preserve"> Formular 102</v>
      </c>
      <c r="O78" s="1"/>
      <c r="P78" s="1"/>
      <c r="Q78" s="1"/>
      <c r="R78" s="2"/>
      <c r="S78" s="2"/>
      <c r="U78" s="1"/>
    </row>
    <row r="79" spans="1:25" s="5" customFormat="1" ht="12" customHeight="1" x14ac:dyDescent="0.2">
      <c r="A79" s="81"/>
      <c r="B79" s="555" t="str">
        <f>IF('Einkommen &amp; Vermögen Teilh. 1 '!B79="","",'Einkommen &amp; Vermögen Teilh. 1 '!B79)</f>
        <v/>
      </c>
      <c r="C79" s="555"/>
      <c r="D79" s="372"/>
      <c r="E79" s="380" t="str">
        <f>IF('Einkommen &amp; Vermögen Teilh. 1 '!E79="","",'Einkommen &amp; Vermögen Teilh. 1 '!E79)</f>
        <v/>
      </c>
      <c r="F79" s="381"/>
      <c r="G79" s="380" t="str">
        <f>IF('Einkommen &amp; Vermögen Teilh. 1 '!G79="","",'Einkommen &amp; Vermögen Teilh. 1 '!G79)</f>
        <v/>
      </c>
      <c r="H79" s="22"/>
      <c r="I79" s="86" t="str">
        <f t="shared" si="0"/>
        <v/>
      </c>
      <c r="J79" s="84"/>
      <c r="K79" s="87" t="str">
        <f t="shared" si="1"/>
        <v/>
      </c>
      <c r="L79" s="22"/>
      <c r="M79" s="90" t="s">
        <v>82</v>
      </c>
      <c r="O79" s="1"/>
      <c r="P79" s="1"/>
      <c r="Q79" s="1"/>
      <c r="R79" s="2"/>
      <c r="S79" s="2"/>
      <c r="U79" s="1"/>
    </row>
    <row r="80" spans="1:25" s="5" customFormat="1" ht="12" customHeight="1" x14ac:dyDescent="0.2">
      <c r="A80" s="81"/>
      <c r="B80" s="555" t="str">
        <f>IF('Einkommen &amp; Vermögen Teilh. 1 '!B80="","",'Einkommen &amp; Vermögen Teilh. 1 '!B80)</f>
        <v/>
      </c>
      <c r="C80" s="555"/>
      <c r="D80" s="372"/>
      <c r="E80" s="380" t="str">
        <f>IF('Einkommen &amp; Vermögen Teilh. 1 '!E80="","",'Einkommen &amp; Vermögen Teilh. 1 '!E80)</f>
        <v/>
      </c>
      <c r="F80" s="381"/>
      <c r="G80" s="380" t="str">
        <f>IF('Einkommen &amp; Vermögen Teilh. 1 '!G80="","",'Einkommen &amp; Vermögen Teilh. 1 '!G80)</f>
        <v/>
      </c>
      <c r="H80" s="22"/>
      <c r="I80" s="86" t="str">
        <f t="shared" si="0"/>
        <v/>
      </c>
      <c r="J80" s="84"/>
      <c r="K80" s="87" t="str">
        <f t="shared" si="1"/>
        <v/>
      </c>
      <c r="L80" s="22"/>
      <c r="M80" s="91" t="s">
        <v>83</v>
      </c>
      <c r="O80" s="1"/>
      <c r="P80" s="1"/>
      <c r="Q80" s="1"/>
      <c r="R80" s="2"/>
      <c r="S80" s="2"/>
      <c r="U80" s="1"/>
    </row>
    <row r="81" spans="1:21" s="5" customFormat="1" ht="12" customHeight="1" x14ac:dyDescent="0.2">
      <c r="A81" s="81"/>
      <c r="B81" s="555" t="str">
        <f>IF('Einkommen &amp; Vermögen Teilh. 1 '!B81="","",'Einkommen &amp; Vermögen Teilh. 1 '!B81)</f>
        <v/>
      </c>
      <c r="C81" s="555"/>
      <c r="D81" s="372"/>
      <c r="E81" s="380" t="str">
        <f>IF('Einkommen &amp; Vermögen Teilh. 1 '!E81="","",'Einkommen &amp; Vermögen Teilh. 1 '!E81)</f>
        <v/>
      </c>
      <c r="F81" s="381"/>
      <c r="G81" s="380" t="str">
        <f>IF('Einkommen &amp; Vermögen Teilh. 1 '!G81="","",'Einkommen &amp; Vermögen Teilh. 1 '!G81)</f>
        <v/>
      </c>
      <c r="H81" s="22"/>
      <c r="I81" s="86" t="str">
        <f t="shared" si="0"/>
        <v/>
      </c>
      <c r="J81" s="84"/>
      <c r="K81" s="87" t="str">
        <f t="shared" si="1"/>
        <v/>
      </c>
      <c r="L81" s="22"/>
      <c r="M81" s="22"/>
      <c r="N81" s="22"/>
      <c r="O81" s="1"/>
      <c r="P81" s="1"/>
      <c r="Q81" s="1"/>
      <c r="R81" s="2"/>
      <c r="S81" s="2"/>
      <c r="U81" s="1"/>
    </row>
    <row r="82" spans="1:21" s="5" customFormat="1" ht="12" customHeight="1" x14ac:dyDescent="0.2">
      <c r="A82" s="81"/>
      <c r="B82" s="555" t="str">
        <f>IF('Einkommen &amp; Vermögen Teilh. 1 '!B82="","",'Einkommen &amp; Vermögen Teilh. 1 '!B82)</f>
        <v/>
      </c>
      <c r="C82" s="555"/>
      <c r="D82" s="372"/>
      <c r="E82" s="382" t="str">
        <f>IF('Einkommen &amp; Vermögen Teilh. 1 '!E82="","",'Einkommen &amp; Vermögen Teilh. 1 '!E82)</f>
        <v/>
      </c>
      <c r="F82" s="381"/>
      <c r="G82" s="382" t="str">
        <f>IF('Einkommen &amp; Vermögen Teilh. 1 '!G82="","",'Einkommen &amp; Vermögen Teilh. 1 '!G82)</f>
        <v/>
      </c>
      <c r="H82" s="22"/>
      <c r="I82" s="83" t="str">
        <f t="shared" si="0"/>
        <v/>
      </c>
      <c r="J82" s="84"/>
      <c r="K82" s="85" t="str">
        <f t="shared" si="1"/>
        <v/>
      </c>
      <c r="L82" s="22"/>
      <c r="M82" s="22"/>
      <c r="N82" s="22"/>
      <c r="O82" s="1"/>
      <c r="P82" s="1"/>
      <c r="Q82" s="1"/>
      <c r="R82" s="2"/>
      <c r="S82" s="2"/>
      <c r="U82" s="1"/>
    </row>
    <row r="83" spans="1:21" s="17" customFormat="1" ht="12" customHeight="1" x14ac:dyDescent="0.25">
      <c r="A83" s="92"/>
      <c r="B83" s="383"/>
      <c r="C83" s="384" t="s">
        <v>16</v>
      </c>
      <c r="D83" s="383"/>
      <c r="E83" s="385" t="str">
        <f>IF(SUM(E74:E82)=0,"",SUM(E74:E82))</f>
        <v/>
      </c>
      <c r="F83" s="383"/>
      <c r="G83" s="385" t="str">
        <f>IF(SUM(G74:G82)=0,"",SUM(G74:G82))</f>
        <v/>
      </c>
      <c r="H83" s="95"/>
      <c r="I83" s="155" t="str">
        <f>IF(SUM(I74:I82)=0,"",SUM(I74:I82))</f>
        <v/>
      </c>
      <c r="J83" s="53"/>
      <c r="K83" s="156" t="str">
        <f>IF(SUM(K74:K82)=0,"",SUM(K74:K82))</f>
        <v/>
      </c>
      <c r="L83" s="93"/>
      <c r="M83" s="93"/>
      <c r="N83" s="93"/>
      <c r="O83" s="409">
        <f>IF(E83="",0,E83)</f>
        <v>0</v>
      </c>
      <c r="P83" s="410"/>
      <c r="Q83" s="121"/>
      <c r="R83" s="409">
        <f>IF(G83="",0,G83)</f>
        <v>0</v>
      </c>
      <c r="S83" s="410"/>
      <c r="U83" s="154" t="s">
        <v>97</v>
      </c>
    </row>
    <row r="84" spans="1:21" s="5" customFormat="1" ht="12" customHeight="1" x14ac:dyDescent="0.2">
      <c r="A84" s="81"/>
      <c r="B84" s="372"/>
      <c r="C84" s="372"/>
      <c r="D84" s="372"/>
      <c r="E84" s="381"/>
      <c r="F84" s="381"/>
      <c r="G84" s="372"/>
      <c r="H84" s="22"/>
      <c r="I84" s="54"/>
      <c r="J84" s="96"/>
      <c r="K84" s="55"/>
      <c r="L84" s="22"/>
      <c r="M84" s="22"/>
      <c r="N84" s="22"/>
      <c r="O84" s="1"/>
      <c r="P84" s="1"/>
      <c r="Q84" s="1"/>
      <c r="R84" s="2"/>
      <c r="S84" s="2"/>
      <c r="U84" s="154"/>
    </row>
    <row r="85" spans="1:21" s="5" customFormat="1" ht="15" customHeight="1" x14ac:dyDescent="0.2">
      <c r="A85" s="59" t="s">
        <v>11</v>
      </c>
      <c r="B85" s="386" t="s">
        <v>25</v>
      </c>
      <c r="C85" s="387"/>
      <c r="D85" s="387"/>
      <c r="E85" s="388"/>
      <c r="F85" s="388"/>
      <c r="G85" s="387"/>
      <c r="H85" s="22"/>
      <c r="I85" s="98"/>
      <c r="J85" s="99"/>
      <c r="K85" s="100"/>
      <c r="L85" s="101"/>
      <c r="M85" s="101"/>
      <c r="N85" s="101"/>
      <c r="O85" s="1"/>
      <c r="P85" s="1"/>
      <c r="Q85" s="1"/>
      <c r="R85" s="2"/>
      <c r="S85" s="2"/>
      <c r="U85" s="154"/>
    </row>
    <row r="86" spans="1:21" s="5" customFormat="1" ht="12" customHeight="1" x14ac:dyDescent="0.2">
      <c r="A86" s="22"/>
      <c r="B86" s="389" t="s">
        <v>94</v>
      </c>
      <c r="C86" s="387"/>
      <c r="D86" s="387"/>
      <c r="E86" s="388"/>
      <c r="F86" s="388"/>
      <c r="G86" s="387"/>
      <c r="H86" s="22"/>
      <c r="I86" s="54"/>
      <c r="J86" s="102"/>
      <c r="K86" s="55"/>
      <c r="L86" s="22"/>
      <c r="M86" s="22"/>
      <c r="N86" s="22"/>
      <c r="O86" s="1"/>
      <c r="P86" s="1"/>
      <c r="Q86" s="1"/>
      <c r="R86" s="2"/>
      <c r="S86" s="2"/>
      <c r="U86" s="154"/>
    </row>
    <row r="87" spans="1:21" s="5" customFormat="1" ht="12" customHeight="1" x14ac:dyDescent="0.25">
      <c r="A87" s="92"/>
      <c r="B87" s="389" t="s">
        <v>26</v>
      </c>
      <c r="C87" s="387"/>
      <c r="D87" s="387"/>
      <c r="E87" s="390" t="s">
        <v>22</v>
      </c>
      <c r="F87" s="391"/>
      <c r="G87" s="378" t="s">
        <v>24</v>
      </c>
      <c r="H87" s="68"/>
      <c r="I87" s="46" t="s">
        <v>22</v>
      </c>
      <c r="J87" s="47"/>
      <c r="K87" s="48" t="s">
        <v>24</v>
      </c>
      <c r="L87" s="22"/>
      <c r="M87" s="22"/>
      <c r="N87" s="22"/>
      <c r="O87" s="1"/>
      <c r="P87" s="1"/>
      <c r="Q87" s="1"/>
      <c r="R87" s="2"/>
      <c r="S87" s="2"/>
      <c r="U87" s="154"/>
    </row>
    <row r="88" spans="1:21" s="5" customFormat="1" ht="12" customHeight="1" x14ac:dyDescent="0.2">
      <c r="A88" s="92"/>
      <c r="B88" s="555" t="str">
        <f>IF('Einkommen &amp; Vermögen Teilh. 1 '!B88="","",'Einkommen &amp; Vermögen Teilh. 1 '!B88)</f>
        <v/>
      </c>
      <c r="C88" s="555"/>
      <c r="D88" s="387"/>
      <c r="E88" s="380" t="str">
        <f>IF('Einkommen &amp; Vermögen Teilh. 1 '!E88="","",'Einkommen &amp; Vermögen Teilh. 1 '!E88)</f>
        <v/>
      </c>
      <c r="F88" s="388"/>
      <c r="G88" s="380" t="str">
        <f>IF('Einkommen &amp; Vermögen Teilh. 1 '!G88="","",'Einkommen &amp; Vermögen Teilh. 1 '!G88)</f>
        <v/>
      </c>
      <c r="H88" s="22"/>
      <c r="I88" s="66" t="str">
        <f>IF(E88="","",E88*$O$68/100)</f>
        <v/>
      </c>
      <c r="J88" s="84"/>
      <c r="K88" s="67" t="str">
        <f>IF(G88="","",G88*$O$68/100)</f>
        <v/>
      </c>
      <c r="L88" s="22"/>
      <c r="M88" s="22"/>
      <c r="N88" s="22"/>
      <c r="O88" s="409">
        <f>IF(E88="",0,E88)</f>
        <v>0</v>
      </c>
      <c r="P88" s="410"/>
      <c r="Q88" s="121"/>
      <c r="R88" s="409">
        <f>IF(G88="",0,G88)</f>
        <v>0</v>
      </c>
      <c r="S88" s="410"/>
      <c r="U88" s="154" t="s">
        <v>97</v>
      </c>
    </row>
    <row r="89" spans="1:21" s="5" customFormat="1" ht="12" customHeight="1" x14ac:dyDescent="0.2">
      <c r="A89" s="104"/>
      <c r="B89" s="389"/>
      <c r="C89" s="387"/>
      <c r="D89" s="387"/>
      <c r="E89" s="388"/>
      <c r="F89" s="388"/>
      <c r="G89" s="387"/>
      <c r="H89" s="22"/>
      <c r="I89" s="54"/>
      <c r="J89" s="96"/>
      <c r="K89" s="85"/>
      <c r="L89" s="22"/>
      <c r="M89" s="22"/>
      <c r="N89" s="22"/>
      <c r="O89" s="1"/>
      <c r="P89" s="1"/>
      <c r="Q89" s="1"/>
      <c r="R89" s="2"/>
      <c r="S89" s="2"/>
      <c r="U89" s="154"/>
    </row>
    <row r="90" spans="1:21" s="5" customFormat="1" ht="12" customHeight="1" x14ac:dyDescent="0.2">
      <c r="A90" s="73"/>
      <c r="B90" s="565" t="s">
        <v>37</v>
      </c>
      <c r="C90" s="565"/>
      <c r="D90" s="565"/>
      <c r="E90" s="565"/>
      <c r="F90" s="388"/>
      <c r="G90" s="392" t="s">
        <v>27</v>
      </c>
      <c r="H90" s="22"/>
      <c r="I90" s="54"/>
      <c r="J90" s="96"/>
      <c r="K90" s="55"/>
      <c r="L90" s="22"/>
      <c r="M90" s="22"/>
      <c r="N90" s="22"/>
      <c r="O90" s="1"/>
      <c r="P90" s="1"/>
      <c r="Q90" s="1"/>
      <c r="R90" s="2"/>
      <c r="S90" s="2"/>
      <c r="U90" s="154"/>
    </row>
    <row r="91" spans="1:21" s="5" customFormat="1" ht="12" customHeight="1" x14ac:dyDescent="0.2">
      <c r="A91" s="73"/>
      <c r="B91" s="555" t="str">
        <f>IF('Einkommen &amp; Vermögen Teilh. 1 '!B91="","",'Einkommen &amp; Vermögen Teilh. 1 '!B91)</f>
        <v/>
      </c>
      <c r="C91" s="555"/>
      <c r="D91" s="555"/>
      <c r="E91" s="555"/>
      <c r="F91" s="388"/>
      <c r="G91" s="380" t="str">
        <f>IF('Einkommen &amp; Vermögen Teilh. 1 '!G91="","",'Einkommen &amp; Vermögen Teilh. 1 '!G91)</f>
        <v/>
      </c>
      <c r="H91" s="97"/>
      <c r="I91" s="98"/>
      <c r="J91" s="84"/>
      <c r="K91" s="100"/>
      <c r="L91" s="22"/>
      <c r="M91" s="22"/>
      <c r="N91" s="22"/>
      <c r="O91" s="1"/>
      <c r="P91" s="1"/>
      <c r="Q91" s="1"/>
      <c r="R91" s="2"/>
      <c r="S91" s="2"/>
      <c r="U91" s="154"/>
    </row>
    <row r="92" spans="1:21" s="5" customFormat="1" ht="12" customHeight="1" x14ac:dyDescent="0.2">
      <c r="A92" s="73"/>
      <c r="B92" s="555" t="str">
        <f>IF('Einkommen &amp; Vermögen Teilh. 1 '!B92="","",'Einkommen &amp; Vermögen Teilh. 1 '!B92)</f>
        <v/>
      </c>
      <c r="C92" s="555"/>
      <c r="D92" s="555"/>
      <c r="E92" s="555"/>
      <c r="F92" s="388"/>
      <c r="G92" s="380" t="str">
        <f>IF('Einkommen &amp; Vermögen Teilh. 1 '!G92="","",'Einkommen &amp; Vermögen Teilh. 1 '!G92)</f>
        <v/>
      </c>
      <c r="H92" s="97"/>
      <c r="I92" s="98"/>
      <c r="J92" s="84"/>
      <c r="K92" s="100"/>
      <c r="L92" s="22"/>
      <c r="M92" s="22"/>
      <c r="N92" s="22"/>
      <c r="O92" s="1"/>
      <c r="P92" s="1"/>
      <c r="Q92" s="1"/>
      <c r="R92" s="2"/>
      <c r="S92" s="2"/>
      <c r="U92" s="154"/>
    </row>
    <row r="93" spans="1:21" s="5" customFormat="1" ht="12" customHeight="1" x14ac:dyDescent="0.2">
      <c r="A93" s="73"/>
      <c r="B93" s="555" t="str">
        <f>IF('Einkommen &amp; Vermögen Teilh. 1 '!B93="","",'Einkommen &amp; Vermögen Teilh. 1 '!B93)</f>
        <v/>
      </c>
      <c r="C93" s="555"/>
      <c r="D93" s="555"/>
      <c r="E93" s="555"/>
      <c r="F93" s="388"/>
      <c r="G93" s="380" t="str">
        <f>IF('Einkommen &amp; Vermögen Teilh. 1 '!G93="","",'Einkommen &amp; Vermögen Teilh. 1 '!G93)</f>
        <v/>
      </c>
      <c r="H93" s="97"/>
      <c r="I93" s="98"/>
      <c r="J93" s="84"/>
      <c r="K93" s="100"/>
      <c r="L93" s="22"/>
      <c r="M93" s="22"/>
      <c r="N93" s="22"/>
      <c r="O93" s="1"/>
      <c r="P93" s="1"/>
      <c r="Q93" s="1"/>
      <c r="R93" s="2"/>
      <c r="S93" s="2"/>
      <c r="U93" s="154"/>
    </row>
    <row r="94" spans="1:21" s="5" customFormat="1" ht="12" customHeight="1" x14ac:dyDescent="0.2">
      <c r="A94" s="73"/>
      <c r="B94" s="555" t="str">
        <f>IF('Einkommen &amp; Vermögen Teilh. 1 '!B94="","",'Einkommen &amp; Vermögen Teilh. 1 '!B94)</f>
        <v/>
      </c>
      <c r="C94" s="555"/>
      <c r="D94" s="555"/>
      <c r="E94" s="555"/>
      <c r="F94" s="388"/>
      <c r="G94" s="380" t="str">
        <f>IF('Einkommen &amp; Vermögen Teilh. 1 '!G94="","",'Einkommen &amp; Vermögen Teilh. 1 '!G94)</f>
        <v/>
      </c>
      <c r="H94" s="97"/>
      <c r="I94" s="98"/>
      <c r="J94" s="84"/>
      <c r="K94" s="100"/>
      <c r="L94" s="22"/>
      <c r="M94" s="22"/>
      <c r="N94" s="22"/>
      <c r="O94" s="1"/>
      <c r="P94" s="1"/>
      <c r="Q94" s="1"/>
      <c r="R94" s="2"/>
      <c r="S94" s="2"/>
      <c r="U94" s="154"/>
    </row>
    <row r="95" spans="1:21" s="5" customFormat="1" ht="12" customHeight="1" x14ac:dyDescent="0.2">
      <c r="A95" s="73"/>
      <c r="B95" s="555" t="str">
        <f>IF('Einkommen &amp; Vermögen Teilh. 1 '!B95="","",'Einkommen &amp; Vermögen Teilh. 1 '!B95)</f>
        <v/>
      </c>
      <c r="C95" s="555"/>
      <c r="D95" s="555"/>
      <c r="E95" s="555"/>
      <c r="F95" s="388"/>
      <c r="G95" s="380" t="str">
        <f>IF('Einkommen &amp; Vermögen Teilh. 1 '!G95="","",'Einkommen &amp; Vermögen Teilh. 1 '!G95)</f>
        <v/>
      </c>
      <c r="H95" s="97"/>
      <c r="I95" s="98"/>
      <c r="J95" s="84"/>
      <c r="K95" s="100"/>
      <c r="L95" s="22"/>
      <c r="M95" s="22"/>
      <c r="N95" s="22"/>
      <c r="O95" s="1"/>
      <c r="P95" s="1"/>
      <c r="Q95" s="1"/>
      <c r="R95" s="2"/>
      <c r="S95" s="2"/>
      <c r="U95" s="154"/>
    </row>
    <row r="96" spans="1:21" s="5" customFormat="1" ht="12" customHeight="1" x14ac:dyDescent="0.2">
      <c r="A96" s="73"/>
      <c r="B96" s="555" t="str">
        <f>IF('Einkommen &amp; Vermögen Teilh. 1 '!B96="","",'Einkommen &amp; Vermögen Teilh. 1 '!B96)</f>
        <v/>
      </c>
      <c r="C96" s="555"/>
      <c r="D96" s="555"/>
      <c r="E96" s="555"/>
      <c r="F96" s="388"/>
      <c r="G96" s="380" t="str">
        <f>IF('Einkommen &amp; Vermögen Teilh. 1 '!G96="","",'Einkommen &amp; Vermögen Teilh. 1 '!G96)</f>
        <v/>
      </c>
      <c r="H96" s="97"/>
      <c r="I96" s="98"/>
      <c r="J96" s="84"/>
      <c r="K96" s="100"/>
      <c r="L96" s="22"/>
      <c r="M96" s="22"/>
      <c r="N96" s="22"/>
      <c r="O96" s="1"/>
      <c r="P96" s="1"/>
      <c r="Q96" s="1"/>
      <c r="R96" s="2"/>
      <c r="S96" s="2"/>
      <c r="U96" s="154"/>
    </row>
    <row r="97" spans="1:21" s="5" customFormat="1" ht="12" customHeight="1" x14ac:dyDescent="0.2">
      <c r="A97" s="73"/>
      <c r="B97" s="555" t="str">
        <f>IF('Einkommen &amp; Vermögen Teilh. 1 '!B97="","",'Einkommen &amp; Vermögen Teilh. 1 '!B97)</f>
        <v/>
      </c>
      <c r="C97" s="555"/>
      <c r="D97" s="555"/>
      <c r="E97" s="555"/>
      <c r="F97" s="388"/>
      <c r="G97" s="380" t="str">
        <f>IF('Einkommen &amp; Vermögen Teilh. 1 '!G97="","",'Einkommen &amp; Vermögen Teilh. 1 '!G97)</f>
        <v/>
      </c>
      <c r="H97" s="97"/>
      <c r="I97" s="98"/>
      <c r="J97" s="84"/>
      <c r="K97" s="100"/>
      <c r="L97" s="22"/>
      <c r="M97" s="22"/>
      <c r="N97" s="22"/>
      <c r="O97" s="1"/>
      <c r="P97" s="1"/>
      <c r="Q97" s="1"/>
      <c r="R97" s="2"/>
      <c r="S97" s="2"/>
      <c r="U97" s="154"/>
    </row>
    <row r="98" spans="1:21" s="5" customFormat="1" ht="12" customHeight="1" x14ac:dyDescent="0.2">
      <c r="A98" s="73"/>
      <c r="B98" s="555" t="str">
        <f>IF('Einkommen &amp; Vermögen Teilh. 1 '!B98="","",'Einkommen &amp; Vermögen Teilh. 1 '!B98)</f>
        <v/>
      </c>
      <c r="C98" s="555"/>
      <c r="D98" s="555"/>
      <c r="E98" s="555"/>
      <c r="F98" s="388"/>
      <c r="G98" s="380" t="str">
        <f>IF('Einkommen &amp; Vermögen Teilh. 1 '!G98="","",'Einkommen &amp; Vermögen Teilh. 1 '!G98)</f>
        <v/>
      </c>
      <c r="H98" s="97"/>
      <c r="I98" s="98"/>
      <c r="J98" s="84"/>
      <c r="K98" s="100"/>
      <c r="L98" s="22"/>
      <c r="M98" s="22"/>
      <c r="N98" s="22"/>
      <c r="O98" s="1"/>
      <c r="P98" s="1"/>
      <c r="Q98" s="1"/>
      <c r="R98" s="2"/>
      <c r="S98" s="2"/>
      <c r="U98" s="154"/>
    </row>
    <row r="99" spans="1:21" s="5" customFormat="1" ht="12" customHeight="1" x14ac:dyDescent="0.25">
      <c r="A99" s="73"/>
      <c r="B99" s="555" t="str">
        <f>IF('Einkommen &amp; Vermögen Teilh. 1 '!B99="","",'Einkommen &amp; Vermögen Teilh. 1 '!B99)</f>
        <v/>
      </c>
      <c r="C99" s="555"/>
      <c r="D99" s="555"/>
      <c r="E99" s="555"/>
      <c r="F99" s="388"/>
      <c r="G99" s="382" t="str">
        <f>IF('Einkommen &amp; Vermögen Teilh. 1 '!G99="","",'Einkommen &amp; Vermögen Teilh. 1 '!G99)</f>
        <v/>
      </c>
      <c r="H99" s="97"/>
      <c r="I99" s="98"/>
      <c r="J99" s="84"/>
      <c r="K99" s="48" t="s">
        <v>27</v>
      </c>
      <c r="L99" s="22"/>
      <c r="M99" s="22"/>
      <c r="N99" s="22"/>
      <c r="O99" s="1"/>
      <c r="P99" s="1"/>
      <c r="Q99" s="1"/>
      <c r="R99" s="2"/>
      <c r="S99" s="2"/>
      <c r="U99" s="154"/>
    </row>
    <row r="100" spans="1:21" s="5" customFormat="1" ht="12" customHeight="1" x14ac:dyDescent="0.2">
      <c r="A100" s="73"/>
      <c r="B100" s="389"/>
      <c r="C100" s="393"/>
      <c r="D100" s="389"/>
      <c r="E100" s="394" t="s">
        <v>16</v>
      </c>
      <c r="F100" s="389"/>
      <c r="G100" s="395" t="str">
        <f>IF(SUM(G91:G99)=0,"",SUM(G91:G99))</f>
        <v/>
      </c>
      <c r="H100" s="97"/>
      <c r="I100" s="83"/>
      <c r="J100" s="84"/>
      <c r="K100" s="67" t="str">
        <f>IF(G100="","",IF(R100&lt;0.01,(R100*$O$68/100)*-1,R100*$O$68/100))</f>
        <v/>
      </c>
      <c r="L100" s="22"/>
      <c r="M100" s="22"/>
      <c r="N100" s="22"/>
      <c r="O100" s="1"/>
      <c r="P100" s="1"/>
      <c r="Q100" s="121"/>
      <c r="R100" s="409">
        <f>IF(G100="",0,IF(G100&gt;0.01,G100,G100*-1))</f>
        <v>0</v>
      </c>
      <c r="S100" s="410"/>
      <c r="U100" s="154" t="s">
        <v>98</v>
      </c>
    </row>
    <row r="101" spans="1:21" s="5" customFormat="1" ht="12" customHeight="1" x14ac:dyDescent="0.2">
      <c r="A101" s="73"/>
      <c r="B101" s="387"/>
      <c r="C101" s="387"/>
      <c r="D101" s="387"/>
      <c r="E101" s="387"/>
      <c r="F101" s="388"/>
      <c r="G101" s="388"/>
      <c r="H101" s="97"/>
      <c r="I101" s="83"/>
      <c r="J101" s="84"/>
      <c r="K101" s="85"/>
      <c r="L101" s="22"/>
      <c r="M101" s="22"/>
      <c r="N101" s="22"/>
      <c r="O101" s="1"/>
      <c r="P101" s="1"/>
      <c r="Q101" s="1"/>
      <c r="R101" s="2"/>
      <c r="S101" s="2"/>
      <c r="U101" s="154"/>
    </row>
    <row r="102" spans="1:21" s="5" customFormat="1" ht="12" customHeight="1" x14ac:dyDescent="0.2">
      <c r="A102" s="73"/>
      <c r="B102" s="389" t="s">
        <v>95</v>
      </c>
      <c r="C102" s="387"/>
      <c r="D102" s="387"/>
      <c r="E102" s="388"/>
      <c r="F102" s="388"/>
      <c r="G102" s="387"/>
      <c r="H102" s="22"/>
      <c r="I102" s="54"/>
      <c r="J102" s="105"/>
      <c r="K102" s="55"/>
      <c r="L102" s="22"/>
      <c r="M102" s="88" t="s">
        <v>84</v>
      </c>
      <c r="O102" s="1"/>
      <c r="P102" s="1"/>
      <c r="Q102" s="1"/>
      <c r="R102" s="2"/>
      <c r="S102" s="2"/>
      <c r="U102" s="154"/>
    </row>
    <row r="103" spans="1:21" s="5" customFormat="1" ht="12" customHeight="1" x14ac:dyDescent="0.25">
      <c r="A103" s="73"/>
      <c r="B103" s="389" t="s">
        <v>26</v>
      </c>
      <c r="C103" s="387"/>
      <c r="D103" s="387"/>
      <c r="E103" s="390" t="s">
        <v>22</v>
      </c>
      <c r="F103" s="391"/>
      <c r="G103" s="378" t="s">
        <v>24</v>
      </c>
      <c r="H103" s="68"/>
      <c r="I103" s="46" t="s">
        <v>22</v>
      </c>
      <c r="J103" s="47"/>
      <c r="K103" s="48" t="s">
        <v>24</v>
      </c>
      <c r="L103" s="22"/>
      <c r="M103" s="89" t="str">
        <f>'Einkommen &amp; Vermögen Teilh. 1 '!M103</f>
        <v xml:space="preserve"> Formular 108</v>
      </c>
      <c r="O103" s="1"/>
      <c r="P103" s="1"/>
      <c r="Q103" s="1"/>
      <c r="R103" s="2"/>
      <c r="S103" s="2"/>
      <c r="U103" s="154"/>
    </row>
    <row r="104" spans="1:21" s="5" customFormat="1" ht="12" customHeight="1" x14ac:dyDescent="0.2">
      <c r="A104" s="73"/>
      <c r="B104" s="555" t="str">
        <f>IF('Einkommen &amp; Vermögen Teilh. 1 '!B104="","",'Einkommen &amp; Vermögen Teilh. 1 '!B104)</f>
        <v/>
      </c>
      <c r="C104" s="555"/>
      <c r="D104" s="387"/>
      <c r="E104" s="380" t="str">
        <f>IF('Einkommen &amp; Vermögen Teilh. 1 '!E104="","",'Einkommen &amp; Vermögen Teilh. 1 '!E104)</f>
        <v/>
      </c>
      <c r="F104" s="388"/>
      <c r="G104" s="380" t="str">
        <f>IF('Einkommen &amp; Vermögen Teilh. 1 '!G104="","",'Einkommen &amp; Vermögen Teilh. 1 '!G104)</f>
        <v/>
      </c>
      <c r="H104" s="22"/>
      <c r="I104" s="66" t="str">
        <f>IF(E104="","",E104*$O$68/100)</f>
        <v/>
      </c>
      <c r="J104" s="84"/>
      <c r="K104" s="67" t="str">
        <f>IF(G104="","",G104*$O$68/100)</f>
        <v/>
      </c>
      <c r="L104" s="22"/>
      <c r="M104" s="91" t="s">
        <v>85</v>
      </c>
      <c r="O104" s="409">
        <f>IF(E104="",0,E104)</f>
        <v>0</v>
      </c>
      <c r="P104" s="410"/>
      <c r="Q104" s="121"/>
      <c r="R104" s="409">
        <f>IF(G104="",0,G104)</f>
        <v>0</v>
      </c>
      <c r="S104" s="410"/>
      <c r="U104" s="154" t="s">
        <v>97</v>
      </c>
    </row>
    <row r="105" spans="1:21" s="5" customFormat="1" ht="12" customHeight="1" x14ac:dyDescent="0.2">
      <c r="A105" s="73"/>
      <c r="B105" s="389"/>
      <c r="C105" s="387"/>
      <c r="D105" s="387"/>
      <c r="E105" s="388"/>
      <c r="F105" s="388"/>
      <c r="G105" s="387"/>
      <c r="H105" s="22"/>
      <c r="I105" s="54"/>
      <c r="J105" s="96"/>
      <c r="K105" s="85"/>
      <c r="L105" s="22"/>
      <c r="M105" s="91" t="s">
        <v>86</v>
      </c>
      <c r="O105" s="1"/>
      <c r="P105" s="1"/>
      <c r="Q105" s="1"/>
      <c r="R105" s="2"/>
      <c r="S105" s="2"/>
      <c r="U105" s="154"/>
    </row>
    <row r="106" spans="1:21" s="5" customFormat="1" ht="12" customHeight="1" x14ac:dyDescent="0.25">
      <c r="A106" s="73"/>
      <c r="B106" s="565" t="s">
        <v>37</v>
      </c>
      <c r="C106" s="565"/>
      <c r="D106" s="565"/>
      <c r="E106" s="565"/>
      <c r="F106" s="388"/>
      <c r="G106" s="378" t="s">
        <v>27</v>
      </c>
      <c r="H106" s="22"/>
      <c r="I106" s="54"/>
      <c r="J106" s="96"/>
      <c r="K106" s="55"/>
      <c r="L106" s="22"/>
      <c r="M106" s="22"/>
      <c r="N106" s="22"/>
      <c r="O106" s="1"/>
      <c r="P106" s="1"/>
      <c r="Q106" s="1"/>
      <c r="R106" s="2"/>
      <c r="S106" s="2"/>
      <c r="U106" s="154"/>
    </row>
    <row r="107" spans="1:21" s="5" customFormat="1" ht="12" customHeight="1" x14ac:dyDescent="0.2">
      <c r="A107" s="73"/>
      <c r="B107" s="555" t="str">
        <f>IF('Einkommen &amp; Vermögen Teilh. 1 '!B107="","",'Einkommen &amp; Vermögen Teilh. 1 '!B107)</f>
        <v/>
      </c>
      <c r="C107" s="555"/>
      <c r="D107" s="555"/>
      <c r="E107" s="555"/>
      <c r="F107" s="388"/>
      <c r="G107" s="380" t="str">
        <f>IF('Einkommen &amp; Vermögen Teilh. 1 '!G107="","",'Einkommen &amp; Vermögen Teilh. 1 '!G107)</f>
        <v/>
      </c>
      <c r="H107" s="97"/>
      <c r="I107" s="98"/>
      <c r="J107" s="84"/>
      <c r="K107" s="100"/>
      <c r="L107" s="22"/>
      <c r="M107" s="22"/>
      <c r="N107" s="22"/>
      <c r="O107" s="1"/>
      <c r="P107" s="1"/>
      <c r="Q107" s="1"/>
      <c r="R107" s="2"/>
      <c r="S107" s="2"/>
      <c r="U107" s="154"/>
    </row>
    <row r="108" spans="1:21" s="5" customFormat="1" ht="12" customHeight="1" x14ac:dyDescent="0.25">
      <c r="A108" s="73"/>
      <c r="B108" s="555" t="str">
        <f>IF('Einkommen &amp; Vermögen Teilh. 1 '!B108="","",'Einkommen &amp; Vermögen Teilh. 1 '!B108)</f>
        <v/>
      </c>
      <c r="C108" s="555"/>
      <c r="D108" s="555"/>
      <c r="E108" s="555"/>
      <c r="F108" s="388"/>
      <c r="G108" s="382" t="str">
        <f>IF('Einkommen &amp; Vermögen Teilh. 1 '!G108="","",'Einkommen &amp; Vermögen Teilh. 1 '!G108)</f>
        <v/>
      </c>
      <c r="H108" s="97"/>
      <c r="I108" s="98"/>
      <c r="J108" s="84"/>
      <c r="K108" s="48" t="s">
        <v>27</v>
      </c>
      <c r="L108" s="22"/>
      <c r="M108" s="22"/>
      <c r="N108" s="22"/>
      <c r="O108" s="1"/>
      <c r="P108" s="1"/>
      <c r="Q108" s="1"/>
      <c r="R108" s="2"/>
      <c r="S108" s="2"/>
      <c r="U108" s="154"/>
    </row>
    <row r="109" spans="1:21" s="5" customFormat="1" ht="12" customHeight="1" x14ac:dyDescent="0.2">
      <c r="A109" s="73"/>
      <c r="B109" s="389"/>
      <c r="C109" s="393"/>
      <c r="D109" s="389"/>
      <c r="E109" s="394" t="s">
        <v>16</v>
      </c>
      <c r="F109" s="389"/>
      <c r="G109" s="395" t="str">
        <f>IF(SUM(G107:G108)=0,"",SUM(G107:G108))</f>
        <v/>
      </c>
      <c r="H109" s="97"/>
      <c r="I109" s="83"/>
      <c r="J109" s="84"/>
      <c r="K109" s="67" t="str">
        <f>IF(G109="","",IF(R109&lt;0.01,(R109*$O$68/100)*-1,R109*$O$68/100))</f>
        <v/>
      </c>
      <c r="L109" s="22"/>
      <c r="M109" s="22"/>
      <c r="N109" s="22"/>
      <c r="O109" s="1"/>
      <c r="P109" s="1"/>
      <c r="Q109" s="1"/>
      <c r="R109" s="409">
        <f>IF(G109="",0,IF(G109&gt;0.01,G109,G109*-1))</f>
        <v>0</v>
      </c>
      <c r="S109" s="410"/>
      <c r="U109" s="154" t="s">
        <v>98</v>
      </c>
    </row>
    <row r="110" spans="1:21" s="5" customFormat="1" ht="12" customHeight="1" x14ac:dyDescent="0.2">
      <c r="A110" s="73"/>
      <c r="B110" s="389"/>
      <c r="C110" s="393"/>
      <c r="D110" s="389"/>
      <c r="E110" s="396"/>
      <c r="F110" s="389"/>
      <c r="G110" s="396"/>
      <c r="H110" s="97"/>
      <c r="I110" s="83"/>
      <c r="J110" s="84"/>
      <c r="K110" s="85"/>
      <c r="L110" s="22"/>
      <c r="M110" s="22"/>
      <c r="N110" s="22"/>
      <c r="O110" s="1"/>
      <c r="P110" s="1"/>
      <c r="Q110" s="1"/>
      <c r="R110" s="2"/>
      <c r="S110" s="2"/>
      <c r="U110" s="154"/>
    </row>
    <row r="111" spans="1:21" s="5" customFormat="1" ht="12" customHeight="1" x14ac:dyDescent="0.2">
      <c r="A111" s="73"/>
      <c r="B111" s="389" t="s">
        <v>96</v>
      </c>
      <c r="C111" s="387"/>
      <c r="D111" s="387"/>
      <c r="E111" s="388"/>
      <c r="F111" s="388"/>
      <c r="G111" s="387"/>
      <c r="H111" s="22"/>
      <c r="I111" s="54"/>
      <c r="J111" s="105"/>
      <c r="K111" s="55"/>
      <c r="L111" s="22"/>
      <c r="M111" s="22"/>
      <c r="N111" s="22"/>
      <c r="O111" s="1"/>
      <c r="P111" s="1"/>
      <c r="Q111" s="1"/>
      <c r="R111" s="2"/>
      <c r="S111" s="2"/>
      <c r="U111" s="154"/>
    </row>
    <row r="112" spans="1:21" s="5" customFormat="1" ht="12" customHeight="1" x14ac:dyDescent="0.25">
      <c r="A112" s="73"/>
      <c r="B112" s="389" t="s">
        <v>26</v>
      </c>
      <c r="C112" s="387"/>
      <c r="D112" s="387"/>
      <c r="E112" s="390" t="s">
        <v>22</v>
      </c>
      <c r="F112" s="391"/>
      <c r="G112" s="378" t="s">
        <v>24</v>
      </c>
      <c r="H112" s="68"/>
      <c r="I112" s="46" t="s">
        <v>22</v>
      </c>
      <c r="J112" s="47"/>
      <c r="K112" s="48" t="s">
        <v>24</v>
      </c>
      <c r="L112" s="22"/>
      <c r="M112" s="22"/>
      <c r="N112" s="22"/>
      <c r="O112" s="1"/>
      <c r="P112" s="1"/>
      <c r="Q112" s="1"/>
      <c r="R112" s="2"/>
      <c r="S112" s="2"/>
      <c r="U112" s="154"/>
    </row>
    <row r="113" spans="1:21" s="5" customFormat="1" ht="12" customHeight="1" x14ac:dyDescent="0.2">
      <c r="A113" s="73"/>
      <c r="B113" s="555" t="str">
        <f>IF('Einkommen &amp; Vermögen Teilh. 1 '!B113="","",'Einkommen &amp; Vermögen Teilh. 1 '!B113)</f>
        <v/>
      </c>
      <c r="C113" s="555"/>
      <c r="D113" s="387"/>
      <c r="E113" s="380" t="str">
        <f>IF('Einkommen &amp; Vermögen Teilh. 1 '!E113="","",'Einkommen &amp; Vermögen Teilh. 1 '!E113)</f>
        <v/>
      </c>
      <c r="F113" s="388"/>
      <c r="G113" s="380" t="str">
        <f>IF('Einkommen &amp; Vermögen Teilh. 1 '!G113="","",'Einkommen &amp; Vermögen Teilh. 1 '!G113)</f>
        <v/>
      </c>
      <c r="H113" s="22"/>
      <c r="I113" s="66" t="str">
        <f>IF(E113="","",E113*$O$68/100)</f>
        <v/>
      </c>
      <c r="J113" s="84"/>
      <c r="K113" s="67" t="str">
        <f>IF(G113="","",G113*$O$68/100)</f>
        <v/>
      </c>
      <c r="L113" s="22"/>
      <c r="M113" s="22"/>
      <c r="N113" s="22"/>
      <c r="O113" s="409">
        <f>IF(E113="",0,E113)</f>
        <v>0</v>
      </c>
      <c r="P113" s="410"/>
      <c r="Q113" s="121"/>
      <c r="R113" s="409">
        <f>IF(G113="",0,G113)</f>
        <v>0</v>
      </c>
      <c r="S113" s="410"/>
      <c r="U113" s="154" t="s">
        <v>97</v>
      </c>
    </row>
    <row r="114" spans="1:21" s="5" customFormat="1" ht="12" customHeight="1" x14ac:dyDescent="0.2">
      <c r="A114" s="73"/>
      <c r="B114" s="389"/>
      <c r="C114" s="387"/>
      <c r="D114" s="387"/>
      <c r="E114" s="388"/>
      <c r="F114" s="388"/>
      <c r="G114" s="387"/>
      <c r="H114" s="22"/>
      <c r="I114" s="54"/>
      <c r="J114" s="96"/>
      <c r="K114" s="85"/>
      <c r="L114" s="22"/>
      <c r="M114" s="22"/>
      <c r="N114" s="22"/>
      <c r="O114" s="1"/>
      <c r="P114" s="1"/>
      <c r="Q114" s="1"/>
      <c r="R114" s="2"/>
      <c r="S114" s="2"/>
      <c r="U114" s="154"/>
    </row>
    <row r="115" spans="1:21" s="5" customFormat="1" ht="12" customHeight="1" x14ac:dyDescent="0.25">
      <c r="A115" s="73"/>
      <c r="B115" s="565" t="s">
        <v>37</v>
      </c>
      <c r="C115" s="565"/>
      <c r="D115" s="565"/>
      <c r="E115" s="565"/>
      <c r="F115" s="388"/>
      <c r="G115" s="378" t="s">
        <v>27</v>
      </c>
      <c r="H115" s="22"/>
      <c r="I115" s="54"/>
      <c r="J115" s="96"/>
      <c r="K115" s="55"/>
      <c r="L115" s="22"/>
      <c r="M115" s="22"/>
      <c r="N115" s="22"/>
      <c r="O115" s="1"/>
      <c r="P115" s="1"/>
      <c r="Q115" s="1"/>
      <c r="R115" s="2"/>
      <c r="S115" s="2"/>
      <c r="U115" s="154"/>
    </row>
    <row r="116" spans="1:21" s="5" customFormat="1" ht="12" customHeight="1" x14ac:dyDescent="0.2">
      <c r="A116" s="73"/>
      <c r="B116" s="555"/>
      <c r="C116" s="555"/>
      <c r="D116" s="555"/>
      <c r="E116" s="555"/>
      <c r="F116" s="388"/>
      <c r="G116" s="380" t="str">
        <f>IF('Einkommen &amp; Vermögen Teilh. 1 '!G116="","",'Einkommen &amp; Vermögen Teilh. 1 '!G116)</f>
        <v/>
      </c>
      <c r="H116" s="97"/>
      <c r="I116" s="98"/>
      <c r="J116" s="84"/>
      <c r="K116" s="100"/>
      <c r="L116" s="22"/>
      <c r="M116" s="22"/>
      <c r="N116" s="22"/>
      <c r="O116" s="1"/>
      <c r="P116" s="1"/>
      <c r="Q116" s="1"/>
      <c r="R116" s="2"/>
      <c r="S116" s="2"/>
      <c r="U116" s="154"/>
    </row>
    <row r="117" spans="1:21" s="5" customFormat="1" ht="12" customHeight="1" x14ac:dyDescent="0.25">
      <c r="A117" s="73"/>
      <c r="B117" s="566"/>
      <c r="C117" s="566"/>
      <c r="D117" s="566"/>
      <c r="E117" s="566"/>
      <c r="F117" s="388"/>
      <c r="G117" s="382" t="str">
        <f>IF('Einkommen &amp; Vermögen Teilh. 1 '!G117="","",'Einkommen &amp; Vermögen Teilh. 1 '!G117)</f>
        <v/>
      </c>
      <c r="H117" s="97"/>
      <c r="I117" s="98"/>
      <c r="J117" s="84"/>
      <c r="K117" s="48" t="s">
        <v>27</v>
      </c>
      <c r="L117" s="22"/>
      <c r="M117" s="22"/>
      <c r="N117" s="22"/>
      <c r="O117" s="1"/>
      <c r="P117" s="1"/>
      <c r="Q117" s="1"/>
      <c r="R117" s="2"/>
      <c r="S117" s="2"/>
      <c r="U117" s="154"/>
    </row>
    <row r="118" spans="1:21" s="5" customFormat="1" ht="12" customHeight="1" x14ac:dyDescent="0.2">
      <c r="A118" s="73"/>
      <c r="B118" s="389"/>
      <c r="C118" s="393"/>
      <c r="D118" s="389"/>
      <c r="E118" s="394" t="s">
        <v>16</v>
      </c>
      <c r="F118" s="389"/>
      <c r="G118" s="395" t="str">
        <f>IF(SUM(G116:G117)=0,"",SUM(G116:G117))</f>
        <v/>
      </c>
      <c r="H118" s="97"/>
      <c r="I118" s="83"/>
      <c r="J118" s="84"/>
      <c r="K118" s="67" t="str">
        <f>IF(G118="","",IF(R118&lt;0.01,(R118*$O$68/100)*-1,R118*$O$68/100))</f>
        <v/>
      </c>
      <c r="L118" s="22"/>
      <c r="M118" s="22"/>
      <c r="N118" s="22"/>
      <c r="O118" s="1"/>
      <c r="P118" s="1"/>
      <c r="Q118" s="1"/>
      <c r="R118" s="409">
        <f>IF(G118="",0,IF(G118&gt;0.01,G118,G118*-1))</f>
        <v>0</v>
      </c>
      <c r="S118" s="410"/>
      <c r="U118" s="154" t="s">
        <v>98</v>
      </c>
    </row>
    <row r="119" spans="1:21" s="5" customFormat="1" ht="12" customHeight="1" x14ac:dyDescent="0.2">
      <c r="A119" s="73"/>
      <c r="B119" s="389"/>
      <c r="C119" s="397"/>
      <c r="D119" s="389"/>
      <c r="E119" s="396"/>
      <c r="F119" s="389"/>
      <c r="G119" s="396"/>
      <c r="H119" s="97"/>
      <c r="I119" s="83"/>
      <c r="J119" s="84"/>
      <c r="K119" s="85"/>
      <c r="L119" s="22"/>
      <c r="M119" s="22"/>
      <c r="N119" s="22"/>
      <c r="O119" s="1"/>
      <c r="P119" s="1"/>
      <c r="Q119" s="1"/>
      <c r="R119" s="2"/>
      <c r="S119" s="2"/>
      <c r="U119" s="154"/>
    </row>
    <row r="120" spans="1:21" s="5" customFormat="1" ht="15" customHeight="1" x14ac:dyDescent="0.25">
      <c r="A120" s="59" t="s">
        <v>12</v>
      </c>
      <c r="B120" s="386" t="s">
        <v>58</v>
      </c>
      <c r="C120" s="387"/>
      <c r="D120" s="387"/>
      <c r="E120" s="378" t="s">
        <v>39</v>
      </c>
      <c r="F120" s="398"/>
      <c r="G120" s="378" t="s">
        <v>59</v>
      </c>
      <c r="H120" s="71"/>
      <c r="I120" s="56" t="s">
        <v>39</v>
      </c>
      <c r="J120" s="52"/>
      <c r="K120" s="57" t="s">
        <v>59</v>
      </c>
      <c r="L120" s="22"/>
      <c r="M120" s="22"/>
      <c r="N120" s="22"/>
      <c r="O120" s="1"/>
      <c r="P120" s="1"/>
      <c r="Q120" s="1"/>
      <c r="R120" s="2"/>
      <c r="S120" s="2"/>
      <c r="U120" s="154"/>
    </row>
    <row r="121" spans="1:21" s="5" customFormat="1" ht="12" customHeight="1" x14ac:dyDescent="0.2">
      <c r="A121" s="104"/>
      <c r="B121" s="555" t="str">
        <f>IF('Einkommen &amp; Vermögen Teilh. 1 '!B121="","",'Einkommen &amp; Vermögen Teilh. 1 '!B121)</f>
        <v/>
      </c>
      <c r="C121" s="555"/>
      <c r="D121" s="387"/>
      <c r="E121" s="380" t="str">
        <f>IF('Einkommen &amp; Vermögen Teilh. 1 '!E121="","",'Einkommen &amp; Vermögen Teilh. 1 '!E121)</f>
        <v/>
      </c>
      <c r="F121" s="381"/>
      <c r="G121" s="380" t="str">
        <f>IF('Einkommen &amp; Vermögen Teilh. 1 '!G121="","",'Einkommen &amp; Vermögen Teilh. 1 '!G121)</f>
        <v/>
      </c>
      <c r="H121" s="97"/>
      <c r="I121" s="161" t="str">
        <f t="shared" ref="I121:I122" si="2">IF(E121="","",IF(E121&lt;0.01,(E121*$O$68/100)*-1,E121*$O$68/100))</f>
        <v/>
      </c>
      <c r="J121" s="84"/>
      <c r="K121" s="87" t="str">
        <f t="shared" ref="K121:K122" si="3">IF(G121="","",IF(G121&lt;0.01,(G121*$O$68/100)*-1,G121*$O$68/100))</f>
        <v/>
      </c>
      <c r="L121" s="22"/>
      <c r="M121" s="22"/>
      <c r="N121" s="22"/>
      <c r="O121" s="1"/>
      <c r="P121" s="1"/>
      <c r="Q121" s="1"/>
      <c r="R121" s="2"/>
      <c r="S121" s="2"/>
      <c r="U121" s="154"/>
    </row>
    <row r="122" spans="1:21" s="5" customFormat="1" ht="12" customHeight="1" x14ac:dyDescent="0.2">
      <c r="A122" s="104"/>
      <c r="B122" s="555" t="str">
        <f>IF('Einkommen &amp; Vermögen Teilh. 1 '!B122="","",'Einkommen &amp; Vermögen Teilh. 1 '!B122)</f>
        <v/>
      </c>
      <c r="C122" s="555"/>
      <c r="D122" s="387"/>
      <c r="E122" s="380" t="str">
        <f>IF('Einkommen &amp; Vermögen Teilh. 1 '!E122="","",'Einkommen &amp; Vermögen Teilh. 1 '!E122)</f>
        <v/>
      </c>
      <c r="F122" s="381"/>
      <c r="G122" s="380" t="str">
        <f>IF('Einkommen &amp; Vermögen Teilh. 1 '!G122="","",'Einkommen &amp; Vermögen Teilh. 1 '!G122)</f>
        <v/>
      </c>
      <c r="H122" s="97"/>
      <c r="I122" s="86" t="str">
        <f t="shared" si="2"/>
        <v/>
      </c>
      <c r="J122" s="84"/>
      <c r="K122" s="87" t="str">
        <f t="shared" si="3"/>
        <v/>
      </c>
      <c r="L122" s="22"/>
      <c r="M122" s="89" t="s">
        <v>87</v>
      </c>
      <c r="O122" s="1"/>
      <c r="P122" s="1"/>
      <c r="Q122" s="1"/>
      <c r="R122" s="2"/>
      <c r="S122" s="2"/>
      <c r="U122" s="154"/>
    </row>
    <row r="123" spans="1:21" s="5" customFormat="1" ht="12" customHeight="1" x14ac:dyDescent="0.2">
      <c r="A123" s="104"/>
      <c r="B123" s="555" t="str">
        <f>IF('Einkommen &amp; Vermögen Teilh. 1 '!B123="","",'Einkommen &amp; Vermögen Teilh. 1 '!B123)</f>
        <v/>
      </c>
      <c r="C123" s="555"/>
      <c r="D123" s="387"/>
      <c r="E123" s="380" t="str">
        <f>IF('Einkommen &amp; Vermögen Teilh. 1 '!E123="","",'Einkommen &amp; Vermögen Teilh. 1 '!E123)</f>
        <v/>
      </c>
      <c r="F123" s="381"/>
      <c r="G123" s="380" t="str">
        <f>IF('Einkommen &amp; Vermögen Teilh. 1 '!G123="","",'Einkommen &amp; Vermögen Teilh. 1 '!G123)</f>
        <v/>
      </c>
      <c r="H123" s="97"/>
      <c r="I123" s="86" t="str">
        <f>IF(E123="","",IF(E123&lt;0.01,(E123*$O$68/100)*-1,E123*$O$68/100))</f>
        <v/>
      </c>
      <c r="J123" s="84"/>
      <c r="K123" s="87" t="str">
        <f>IF(G123="","",IF(G123&lt;0.01,(G123*$O$68/100)*-1,G123*$O$68/100))</f>
        <v/>
      </c>
      <c r="L123" s="22"/>
      <c r="M123" s="89" t="str">
        <f>'Einkommen &amp; Vermögen Teilh. 1 '!M123</f>
        <v xml:space="preserve"> Formular 107</v>
      </c>
      <c r="O123" s="1"/>
      <c r="P123" s="1"/>
      <c r="Q123" s="1"/>
      <c r="R123" s="2"/>
      <c r="S123" s="2"/>
      <c r="U123" s="154"/>
    </row>
    <row r="124" spans="1:21" s="5" customFormat="1" ht="12" customHeight="1" x14ac:dyDescent="0.2">
      <c r="A124" s="104"/>
      <c r="B124" s="555" t="str">
        <f>IF('Einkommen &amp; Vermögen Teilh. 1 '!B124="","",'Einkommen &amp; Vermögen Teilh. 1 '!B124)</f>
        <v/>
      </c>
      <c r="C124" s="555"/>
      <c r="D124" s="387"/>
      <c r="E124" s="380" t="str">
        <f>IF('Einkommen &amp; Vermögen Teilh. 1 '!E124="","",'Einkommen &amp; Vermögen Teilh. 1 '!E124)</f>
        <v/>
      </c>
      <c r="F124" s="381"/>
      <c r="G124" s="380" t="str">
        <f>IF('Einkommen &amp; Vermögen Teilh. 1 '!G124="","",'Einkommen &amp; Vermögen Teilh. 1 '!G124)</f>
        <v/>
      </c>
      <c r="H124" s="97"/>
      <c r="I124" s="86" t="str">
        <f t="shared" ref="I124:I126" si="4">IF(E124="","",IF(E124&lt;0.01,(E124*$O$68/100)*-1,E124*$O$68/100))</f>
        <v/>
      </c>
      <c r="J124" s="84"/>
      <c r="K124" s="87" t="str">
        <f t="shared" ref="K124:K126" si="5">IF(G124="","",IF(G124&lt;0.01,(G124*$O$68/100)*-1,G124*$O$68/100))</f>
        <v/>
      </c>
      <c r="L124" s="22"/>
      <c r="M124" s="91" t="s">
        <v>88</v>
      </c>
      <c r="O124" s="1"/>
      <c r="P124" s="1"/>
      <c r="Q124" s="1"/>
      <c r="R124" s="2"/>
      <c r="S124" s="2"/>
      <c r="U124" s="154"/>
    </row>
    <row r="125" spans="1:21" s="5" customFormat="1" ht="12" customHeight="1" x14ac:dyDescent="0.2">
      <c r="A125" s="104"/>
      <c r="B125" s="555" t="str">
        <f>IF('Einkommen &amp; Vermögen Teilh. 1 '!B125="","",'Einkommen &amp; Vermögen Teilh. 1 '!B125)</f>
        <v/>
      </c>
      <c r="C125" s="555"/>
      <c r="D125" s="387"/>
      <c r="E125" s="380" t="str">
        <f>IF('Einkommen &amp; Vermögen Teilh. 1 '!E125="","",'Einkommen &amp; Vermögen Teilh. 1 '!E125)</f>
        <v/>
      </c>
      <c r="F125" s="381"/>
      <c r="G125" s="380" t="str">
        <f>IF('Einkommen &amp; Vermögen Teilh. 1 '!G125="","",'Einkommen &amp; Vermögen Teilh. 1 '!G125)</f>
        <v/>
      </c>
      <c r="H125" s="97"/>
      <c r="I125" s="86" t="str">
        <f t="shared" si="4"/>
        <v/>
      </c>
      <c r="J125" s="84"/>
      <c r="K125" s="87" t="str">
        <f t="shared" si="5"/>
        <v/>
      </c>
      <c r="L125" s="22"/>
      <c r="M125" s="91" t="s">
        <v>86</v>
      </c>
      <c r="O125" s="1"/>
      <c r="P125" s="1"/>
      <c r="Q125" s="1"/>
      <c r="R125" s="2"/>
      <c r="S125" s="2"/>
      <c r="U125" s="154"/>
    </row>
    <row r="126" spans="1:21" s="5" customFormat="1" ht="12" customHeight="1" x14ac:dyDescent="0.2">
      <c r="A126" s="104"/>
      <c r="B126" s="555" t="str">
        <f>IF('Einkommen &amp; Vermögen Teilh. 1 '!B126="","",'Einkommen &amp; Vermögen Teilh. 1 '!B126)</f>
        <v/>
      </c>
      <c r="C126" s="555"/>
      <c r="D126" s="387"/>
      <c r="E126" s="382" t="str">
        <f>IF('Einkommen &amp; Vermögen Teilh. 1 '!E126="","",'Einkommen &amp; Vermögen Teilh. 1 '!E126)</f>
        <v/>
      </c>
      <c r="F126" s="381"/>
      <c r="G126" s="382" t="str">
        <f>IF('Einkommen &amp; Vermögen Teilh. 1 '!G126="","",'Einkommen &amp; Vermögen Teilh. 1 '!G126)</f>
        <v/>
      </c>
      <c r="H126" s="97"/>
      <c r="I126" s="162" t="str">
        <f t="shared" si="4"/>
        <v/>
      </c>
      <c r="J126" s="84"/>
      <c r="K126" s="87" t="str">
        <f t="shared" si="5"/>
        <v/>
      </c>
      <c r="L126" s="101"/>
      <c r="M126" s="101"/>
      <c r="N126" s="22"/>
      <c r="O126" s="1"/>
      <c r="P126" s="1"/>
      <c r="Q126" s="1"/>
      <c r="R126" s="2"/>
      <c r="S126" s="2"/>
      <c r="U126" s="154"/>
    </row>
    <row r="127" spans="1:21" s="5" customFormat="1" ht="12" customHeight="1" x14ac:dyDescent="0.2">
      <c r="A127" s="104"/>
      <c r="B127" s="372"/>
      <c r="C127" s="384" t="s">
        <v>16</v>
      </c>
      <c r="D127" s="372"/>
      <c r="E127" s="385" t="str">
        <f>IF(SUM(E121:E126)=0,"",SUM(E121:E126))</f>
        <v/>
      </c>
      <c r="F127" s="381"/>
      <c r="G127" s="385" t="str">
        <f>IF(SUM(G121:G126)=0,"",SUM(G121:G126))</f>
        <v/>
      </c>
      <c r="H127" s="97"/>
      <c r="I127" s="155" t="str">
        <f>IF(E127="","",IF(O127&lt;0.01,(O127*$O$68/100)*-1,O127*$O$68/100))</f>
        <v/>
      </c>
      <c r="J127" s="53"/>
      <c r="K127" s="67" t="str">
        <f>IF(G127="","",IF(R127&lt;0.01,(R127*$O$68/100)*-1,R127*$O$68/100))</f>
        <v/>
      </c>
      <c r="L127" s="101"/>
      <c r="M127" s="101"/>
      <c r="N127" s="22"/>
      <c r="O127" s="409">
        <f>IF(E127="",0,IF(E127&gt;0.01,E127,E127*-1))</f>
        <v>0</v>
      </c>
      <c r="P127" s="410"/>
      <c r="Q127" s="121"/>
      <c r="R127" s="409">
        <f>IF(G127="",0,IF(G127&gt;0.01,G127,G127*-1))</f>
        <v>0</v>
      </c>
      <c r="S127" s="410"/>
      <c r="U127" s="154" t="s">
        <v>98</v>
      </c>
    </row>
    <row r="128" spans="1:21" s="5" customFormat="1" ht="12" customHeight="1" x14ac:dyDescent="0.2">
      <c r="A128" s="73"/>
      <c r="B128" s="387"/>
      <c r="C128" s="387"/>
      <c r="D128" s="372"/>
      <c r="E128" s="372"/>
      <c r="F128" s="381"/>
      <c r="G128" s="388"/>
      <c r="H128" s="97"/>
      <c r="I128" s="83"/>
      <c r="J128" s="84"/>
      <c r="K128" s="85"/>
      <c r="L128" s="22"/>
      <c r="M128" s="22"/>
      <c r="N128" s="22"/>
      <c r="O128" s="1"/>
      <c r="P128" s="1"/>
      <c r="Q128" s="1"/>
      <c r="R128" s="2"/>
      <c r="S128" s="2"/>
      <c r="U128" s="154"/>
    </row>
    <row r="129" spans="1:21" s="5" customFormat="1" ht="15" customHeight="1" x14ac:dyDescent="0.2">
      <c r="A129" s="59" t="s">
        <v>13</v>
      </c>
      <c r="B129" s="567" t="s">
        <v>66</v>
      </c>
      <c r="C129" s="567"/>
      <c r="D129" s="567"/>
      <c r="E129" s="372"/>
      <c r="F129" s="372"/>
      <c r="G129" s="372"/>
      <c r="H129" s="97"/>
      <c r="I129" s="83"/>
      <c r="J129" s="84"/>
      <c r="K129" s="85"/>
      <c r="L129" s="22"/>
      <c r="M129" s="22"/>
      <c r="N129" s="107"/>
      <c r="O129" s="1"/>
      <c r="P129" s="1"/>
      <c r="Q129" s="1"/>
      <c r="R129" s="148"/>
      <c r="S129" s="2"/>
      <c r="U129" s="154"/>
    </row>
    <row r="130" spans="1:21" s="5" customFormat="1" ht="12" customHeight="1" x14ac:dyDescent="0.25">
      <c r="A130" s="78"/>
      <c r="B130" s="399" t="s">
        <v>99</v>
      </c>
      <c r="C130" s="387"/>
      <c r="D130" s="372"/>
      <c r="E130" s="390" t="s">
        <v>61</v>
      </c>
      <c r="F130" s="400"/>
      <c r="G130" s="378" t="s">
        <v>101</v>
      </c>
      <c r="H130" s="71"/>
      <c r="I130" s="56" t="s">
        <v>61</v>
      </c>
      <c r="J130" s="47"/>
      <c r="K130" s="57" t="s">
        <v>101</v>
      </c>
      <c r="L130" s="22"/>
      <c r="M130" s="22"/>
      <c r="N130" s="22"/>
      <c r="O130" s="1"/>
      <c r="P130" s="1"/>
      <c r="Q130" s="1"/>
      <c r="R130" s="148"/>
      <c r="S130" s="2"/>
      <c r="U130" s="154"/>
    </row>
    <row r="131" spans="1:21" s="5" customFormat="1" ht="12" customHeight="1" x14ac:dyDescent="0.2">
      <c r="A131" s="22"/>
      <c r="B131" s="555" t="str">
        <f>IF('Einkommen &amp; Vermögen Teilh. 1 '!B131="","",'Einkommen &amp; Vermögen Teilh. 1 '!B131)</f>
        <v/>
      </c>
      <c r="C131" s="555"/>
      <c r="D131" s="387"/>
      <c r="E131" s="380" t="str">
        <f>IF('Einkommen &amp; Vermögen Teilh. 1 '!E131="","",'Einkommen &amp; Vermögen Teilh. 1 '!E131)</f>
        <v/>
      </c>
      <c r="F131" s="388"/>
      <c r="G131" s="380" t="str">
        <f>IF('Einkommen &amp; Vermögen Teilh. 1 '!G131="","",'Einkommen &amp; Vermögen Teilh. 1 '!G131)</f>
        <v/>
      </c>
      <c r="H131" s="22"/>
      <c r="I131" s="83" t="str">
        <f>IF(E131="","",E131*$O$68/100)</f>
        <v/>
      </c>
      <c r="J131" s="84"/>
      <c r="K131" s="85" t="str">
        <f>IF(G131="","",G131*$O$68/100)</f>
        <v/>
      </c>
      <c r="L131" s="22"/>
      <c r="M131" s="89" t="s">
        <v>89</v>
      </c>
      <c r="O131" s="1"/>
      <c r="P131" s="1"/>
      <c r="Q131" s="1"/>
      <c r="R131" s="149"/>
      <c r="S131" s="2"/>
      <c r="U131" s="154"/>
    </row>
    <row r="132" spans="1:21" s="5" customFormat="1" ht="12" customHeight="1" x14ac:dyDescent="0.2">
      <c r="A132" s="22"/>
      <c r="B132" s="555" t="str">
        <f>IF('Einkommen &amp; Vermögen Teilh. 1 '!B132="","",'Einkommen &amp; Vermögen Teilh. 1 '!B132)</f>
        <v/>
      </c>
      <c r="C132" s="555"/>
      <c r="D132" s="387"/>
      <c r="E132" s="380" t="str">
        <f>IF('Einkommen &amp; Vermögen Teilh. 1 '!E132="","",'Einkommen &amp; Vermögen Teilh. 1 '!E132)</f>
        <v/>
      </c>
      <c r="F132" s="388"/>
      <c r="G132" s="380" t="str">
        <f>IF('Einkommen &amp; Vermögen Teilh. 1 '!G132="","",'Einkommen &amp; Vermögen Teilh. 1 '!G132)</f>
        <v/>
      </c>
      <c r="H132" s="22"/>
      <c r="I132" s="86" t="str">
        <f t="shared" ref="I132:I135" si="6">IF(E132="","",E132*$O$68/100)</f>
        <v/>
      </c>
      <c r="J132" s="84"/>
      <c r="K132" s="87" t="str">
        <f t="shared" ref="K132:K135" si="7">IF(G132="","",G132*$O$68/100)</f>
        <v/>
      </c>
      <c r="L132" s="22"/>
      <c r="M132" s="89" t="s">
        <v>90</v>
      </c>
      <c r="O132" s="1"/>
      <c r="P132" s="1"/>
      <c r="Q132" s="1"/>
      <c r="R132" s="1"/>
      <c r="S132" s="2"/>
      <c r="U132" s="154"/>
    </row>
    <row r="133" spans="1:21" s="5" customFormat="1" ht="12" customHeight="1" x14ac:dyDescent="0.2">
      <c r="A133" s="22"/>
      <c r="B133" s="555" t="str">
        <f>IF('Einkommen &amp; Vermögen Teilh. 1 '!B133="","",'Einkommen &amp; Vermögen Teilh. 1 '!B133)</f>
        <v/>
      </c>
      <c r="C133" s="555"/>
      <c r="D133" s="387"/>
      <c r="E133" s="380" t="str">
        <f>IF('Einkommen &amp; Vermögen Teilh. 1 '!E133="","",'Einkommen &amp; Vermögen Teilh. 1 '!E133)</f>
        <v/>
      </c>
      <c r="F133" s="388"/>
      <c r="G133" s="380" t="str">
        <f>IF('Einkommen &amp; Vermögen Teilh. 1 '!G133="","",'Einkommen &amp; Vermögen Teilh. 1 '!G133)</f>
        <v/>
      </c>
      <c r="H133" s="22"/>
      <c r="I133" s="86" t="str">
        <f t="shared" si="6"/>
        <v/>
      </c>
      <c r="J133" s="84"/>
      <c r="K133" s="87" t="str">
        <f t="shared" si="7"/>
        <v/>
      </c>
      <c r="L133" s="22"/>
      <c r="M133" s="89" t="str">
        <f>'Einkommen &amp; Vermögen Teilh. 1 '!M133</f>
        <v xml:space="preserve"> Formular 101</v>
      </c>
      <c r="O133" s="1"/>
      <c r="P133" s="1"/>
      <c r="Q133" s="1"/>
      <c r="R133" s="150"/>
      <c r="S133" s="2"/>
      <c r="U133" s="154"/>
    </row>
    <row r="134" spans="1:21" s="5" customFormat="1" ht="12" customHeight="1" x14ac:dyDescent="0.2">
      <c r="A134" s="22"/>
      <c r="B134" s="555" t="str">
        <f>IF('Einkommen &amp; Vermögen Teilh. 1 '!B134="","",'Einkommen &amp; Vermögen Teilh. 1 '!B134)</f>
        <v/>
      </c>
      <c r="C134" s="555"/>
      <c r="D134" s="387"/>
      <c r="E134" s="380" t="str">
        <f>IF('Einkommen &amp; Vermögen Teilh. 1 '!E134="","",'Einkommen &amp; Vermögen Teilh. 1 '!E134)</f>
        <v/>
      </c>
      <c r="F134" s="388"/>
      <c r="G134" s="380" t="str">
        <f>IF('Einkommen &amp; Vermögen Teilh. 1 '!G134="","",'Einkommen &amp; Vermögen Teilh. 1 '!G134)</f>
        <v/>
      </c>
      <c r="H134" s="22"/>
      <c r="I134" s="86" t="str">
        <f t="shared" si="6"/>
        <v/>
      </c>
      <c r="J134" s="84"/>
      <c r="K134" s="87" t="str">
        <f t="shared" si="7"/>
        <v/>
      </c>
      <c r="L134" s="22"/>
      <c r="M134" s="91" t="s">
        <v>91</v>
      </c>
      <c r="O134" s="1"/>
      <c r="P134" s="1"/>
      <c r="Q134" s="1"/>
      <c r="R134" s="151"/>
      <c r="S134" s="2"/>
      <c r="U134" s="154"/>
    </row>
    <row r="135" spans="1:21" s="5" customFormat="1" ht="12" customHeight="1" x14ac:dyDescent="0.2">
      <c r="A135" s="104"/>
      <c r="B135" s="555" t="str">
        <f>IF('Einkommen &amp; Vermögen Teilh. 1 '!B135="","",'Einkommen &amp; Vermögen Teilh. 1 '!B135)</f>
        <v/>
      </c>
      <c r="C135" s="555"/>
      <c r="D135" s="387"/>
      <c r="E135" s="382" t="str">
        <f>IF('Einkommen &amp; Vermögen Teilh. 1 '!E135="","",'Einkommen &amp; Vermögen Teilh. 1 '!E135)</f>
        <v/>
      </c>
      <c r="F135" s="388"/>
      <c r="G135" s="382" t="str">
        <f>IF('Einkommen &amp; Vermögen Teilh. 1 '!G135="","",'Einkommen &amp; Vermögen Teilh. 1 '!G135)</f>
        <v/>
      </c>
      <c r="H135" s="22"/>
      <c r="I135" s="83" t="str">
        <f t="shared" si="6"/>
        <v/>
      </c>
      <c r="J135" s="84"/>
      <c r="K135" s="85" t="str">
        <f t="shared" si="7"/>
        <v/>
      </c>
      <c r="L135" s="22"/>
      <c r="M135" s="91" t="s">
        <v>92</v>
      </c>
      <c r="O135" s="1"/>
      <c r="P135" s="1"/>
      <c r="Q135" s="1"/>
      <c r="R135" s="2"/>
      <c r="S135" s="2"/>
      <c r="U135" s="154"/>
    </row>
    <row r="136" spans="1:21" s="5" customFormat="1" ht="12" customHeight="1" x14ac:dyDescent="0.2">
      <c r="A136" s="104"/>
      <c r="B136" s="372"/>
      <c r="C136" s="384" t="s">
        <v>16</v>
      </c>
      <c r="D136" s="383"/>
      <c r="E136" s="385" t="str">
        <f>IF(SUM(E131:E135)=0,"",SUM(E131:E135))</f>
        <v/>
      </c>
      <c r="F136" s="383"/>
      <c r="G136" s="385" t="str">
        <f>IF(SUM(G131:G135)=0,"",SUM(G131:G135))</f>
        <v/>
      </c>
      <c r="H136" s="97"/>
      <c r="I136" s="155" t="str">
        <f>IF(SUM(I131:I135)=0,"",SUM(I131:I135))</f>
        <v/>
      </c>
      <c r="J136" s="53"/>
      <c r="K136" s="156" t="str">
        <f>IF(SUM(K131:K135)=0,"",SUM(K131:K135))</f>
        <v/>
      </c>
      <c r="L136" s="22"/>
      <c r="M136" s="91" t="s">
        <v>93</v>
      </c>
      <c r="O136" s="409">
        <f>IF(E136="",0,E136)</f>
        <v>0</v>
      </c>
      <c r="P136" s="410"/>
      <c r="Q136" s="121"/>
      <c r="R136" s="409">
        <f>IF(G136="",0,G136)</f>
        <v>0</v>
      </c>
      <c r="S136" s="410"/>
      <c r="U136" s="154" t="s">
        <v>97</v>
      </c>
    </row>
    <row r="137" spans="1:21" s="5" customFormat="1" ht="12" customHeight="1" x14ac:dyDescent="0.2">
      <c r="A137" s="73"/>
      <c r="B137" s="23"/>
      <c r="C137" s="23"/>
      <c r="D137" s="22"/>
      <c r="E137" s="22"/>
      <c r="F137" s="82"/>
      <c r="G137" s="97"/>
      <c r="H137" s="97"/>
      <c r="I137" s="54"/>
      <c r="J137" s="96"/>
      <c r="K137" s="55"/>
      <c r="L137" s="22"/>
      <c r="M137" s="22"/>
      <c r="N137" s="22"/>
      <c r="O137" s="1"/>
      <c r="P137" s="1"/>
      <c r="Q137" s="1"/>
      <c r="R137" s="2"/>
      <c r="S137" s="2"/>
      <c r="U137" s="151"/>
    </row>
    <row r="138" spans="1:21" s="5" customFormat="1" ht="15" customHeight="1" x14ac:dyDescent="0.25">
      <c r="A138" s="73"/>
      <c r="B138" s="79" t="s">
        <v>16</v>
      </c>
      <c r="C138" s="79"/>
      <c r="D138" s="79"/>
      <c r="E138" s="44" t="s">
        <v>61</v>
      </c>
      <c r="F138" s="69"/>
      <c r="G138" s="49" t="s">
        <v>15</v>
      </c>
      <c r="H138" s="71"/>
      <c r="I138" s="56" t="s">
        <v>61</v>
      </c>
      <c r="J138" s="47"/>
      <c r="K138" s="57" t="s">
        <v>15</v>
      </c>
      <c r="L138" s="22"/>
      <c r="M138" s="22"/>
      <c r="N138" s="22"/>
      <c r="O138" s="1"/>
      <c r="P138" s="1"/>
      <c r="Q138" s="1"/>
      <c r="R138" s="2"/>
      <c r="S138" s="2"/>
      <c r="U138" s="1"/>
    </row>
    <row r="139" spans="1:21" s="61" customFormat="1" ht="18" customHeight="1" thickBot="1" x14ac:dyDescent="0.3">
      <c r="B139" s="62" t="s">
        <v>52</v>
      </c>
      <c r="C139" s="62"/>
      <c r="D139" s="63"/>
      <c r="E139" s="64">
        <f>O83+O88+O104+O113-O127+O136</f>
        <v>0</v>
      </c>
      <c r="F139" s="65"/>
      <c r="G139" s="64">
        <f>R83+R88-R100+R104-R109+R113-R118-R127+R136</f>
        <v>0</v>
      </c>
      <c r="H139" s="65"/>
      <c r="I139" s="163" t="str">
        <f>IF(E139=0,"",E139*$O$68/100)</f>
        <v/>
      </c>
      <c r="J139" s="84"/>
      <c r="K139" s="164" t="str">
        <f>IF(G139=0,"",G139*$O$68/100)</f>
        <v/>
      </c>
      <c r="L139" s="22"/>
      <c r="M139" s="22"/>
      <c r="N139" s="22"/>
      <c r="O139" s="152"/>
      <c r="P139" s="152"/>
      <c r="Q139" s="152"/>
      <c r="R139" s="153"/>
      <c r="S139" s="153"/>
      <c r="T139" s="22"/>
      <c r="U139" s="152"/>
    </row>
    <row r="140" spans="1:21" ht="4.2" customHeight="1" thickTop="1" x14ac:dyDescent="0.25">
      <c r="I140" s="165"/>
      <c r="J140" s="166"/>
      <c r="K140" s="167"/>
      <c r="U140" s="1"/>
    </row>
  </sheetData>
  <sheetProtection password="E502" sheet="1" selectLockedCells="1"/>
  <dataConsolidate/>
  <mergeCells count="115">
    <mergeCell ref="A1:N1"/>
    <mergeCell ref="A4:K4"/>
    <mergeCell ref="L4:N7"/>
    <mergeCell ref="A5:K5"/>
    <mergeCell ref="A6:K6"/>
    <mergeCell ref="A7:K7"/>
    <mergeCell ref="C24:G24"/>
    <mergeCell ref="C25:G25"/>
    <mergeCell ref="C26:G26"/>
    <mergeCell ref="C27:G27"/>
    <mergeCell ref="A9:N11"/>
    <mergeCell ref="K15:L15"/>
    <mergeCell ref="M16:M18"/>
    <mergeCell ref="C17:G17"/>
    <mergeCell ref="C18:G18"/>
    <mergeCell ref="C19:G19"/>
    <mergeCell ref="M19:M22"/>
    <mergeCell ref="C20:G20"/>
    <mergeCell ref="C21:G21"/>
    <mergeCell ref="AC37:AD37"/>
    <mergeCell ref="O38:P38"/>
    <mergeCell ref="R38:S38"/>
    <mergeCell ref="Y38:AA38"/>
    <mergeCell ref="B39:F39"/>
    <mergeCell ref="B40:F40"/>
    <mergeCell ref="C29:N30"/>
    <mergeCell ref="C31:N31"/>
    <mergeCell ref="I33:I36"/>
    <mergeCell ref="K34:M34"/>
    <mergeCell ref="A36:C37"/>
    <mergeCell ref="K36:K38"/>
    <mergeCell ref="M36:M38"/>
    <mergeCell ref="I37:I38"/>
    <mergeCell ref="A33:E34"/>
    <mergeCell ref="B47:F47"/>
    <mergeCell ref="B48:F48"/>
    <mergeCell ref="B49:F49"/>
    <mergeCell ref="B50:F50"/>
    <mergeCell ref="B51:F51"/>
    <mergeCell ref="B52:F52"/>
    <mergeCell ref="B41:F41"/>
    <mergeCell ref="B42:F42"/>
    <mergeCell ref="B43:F43"/>
    <mergeCell ref="B44:F44"/>
    <mergeCell ref="B45:F45"/>
    <mergeCell ref="B46:F46"/>
    <mergeCell ref="A60:N62"/>
    <mergeCell ref="AC60:AD60"/>
    <mergeCell ref="A64:N66"/>
    <mergeCell ref="A70:C71"/>
    <mergeCell ref="E70:G71"/>
    <mergeCell ref="I70:K70"/>
    <mergeCell ref="N70:N72"/>
    <mergeCell ref="I71:K71"/>
    <mergeCell ref="B53:F53"/>
    <mergeCell ref="B54:F54"/>
    <mergeCell ref="B55:F55"/>
    <mergeCell ref="B56:F56"/>
    <mergeCell ref="B57:F57"/>
    <mergeCell ref="B58:F58"/>
    <mergeCell ref="B80:C80"/>
    <mergeCell ref="B81:C81"/>
    <mergeCell ref="B82:C82"/>
    <mergeCell ref="O83:P83"/>
    <mergeCell ref="R83:S83"/>
    <mergeCell ref="B88:C88"/>
    <mergeCell ref="O88:P88"/>
    <mergeCell ref="R88:S88"/>
    <mergeCell ref="B74:C74"/>
    <mergeCell ref="B75:C75"/>
    <mergeCell ref="B76:C76"/>
    <mergeCell ref="B77:C77"/>
    <mergeCell ref="B78:C78"/>
    <mergeCell ref="B79:C79"/>
    <mergeCell ref="B96:E96"/>
    <mergeCell ref="B97:E97"/>
    <mergeCell ref="B98:E98"/>
    <mergeCell ref="B99:E99"/>
    <mergeCell ref="R100:S100"/>
    <mergeCell ref="B104:C104"/>
    <mergeCell ref="O104:P104"/>
    <mergeCell ref="R104:S104"/>
    <mergeCell ref="B90:E90"/>
    <mergeCell ref="B91:E91"/>
    <mergeCell ref="B92:E92"/>
    <mergeCell ref="B93:E93"/>
    <mergeCell ref="B94:E94"/>
    <mergeCell ref="B95:E95"/>
    <mergeCell ref="B115:E115"/>
    <mergeCell ref="B116:E116"/>
    <mergeCell ref="B117:E117"/>
    <mergeCell ref="R118:S118"/>
    <mergeCell ref="B121:C121"/>
    <mergeCell ref="B122:C122"/>
    <mergeCell ref="B106:E106"/>
    <mergeCell ref="B107:E107"/>
    <mergeCell ref="B108:E108"/>
    <mergeCell ref="R109:S109"/>
    <mergeCell ref="B113:C113"/>
    <mergeCell ref="O113:P113"/>
    <mergeCell ref="R113:S113"/>
    <mergeCell ref="O136:P136"/>
    <mergeCell ref="R136:S136"/>
    <mergeCell ref="B129:D129"/>
    <mergeCell ref="B131:C131"/>
    <mergeCell ref="B132:C132"/>
    <mergeCell ref="B133:C133"/>
    <mergeCell ref="B134:C134"/>
    <mergeCell ref="B135:C135"/>
    <mergeCell ref="B123:C123"/>
    <mergeCell ref="B124:C124"/>
    <mergeCell ref="B125:C125"/>
    <mergeCell ref="B126:C126"/>
    <mergeCell ref="O127:P127"/>
    <mergeCell ref="R127:S127"/>
  </mergeCells>
  <conditionalFormatting sqref="M39:M59">
    <cfRule type="expression" dxfId="2" priority="3">
      <formula>$W$61&gt;0</formula>
    </cfRule>
  </conditionalFormatting>
  <conditionalFormatting sqref="K59">
    <cfRule type="expression" dxfId="1" priority="2">
      <formula>$W$61&gt;0</formula>
    </cfRule>
  </conditionalFormatting>
  <conditionalFormatting sqref="K39:K58">
    <cfRule type="expression" dxfId="0" priority="1">
      <formula>$W$61&gt;0</formula>
    </cfRule>
  </conditionalFormatting>
  <dataValidations count="2">
    <dataValidation allowBlank="1" errorTitle="Bitte Auswahl treffen" error="Sie müssen hier zwinged angeben, ob Sie die unten stehenden Quoten in Prozentsätzen oder in als Bruchteilen erfassen." promptTitle="Bitte Auswahl treffen" prompt="Sie müssen hier zwinged angeben, ob Sie die unten stehenden Quoten in Prozentsätzen oder in als Bruchteilen erfassen." sqref="I37:I38"/>
    <dataValidation type="list" allowBlank="1" showInputMessage="1" showErrorMessage="1" sqref="R31">
      <formula1>$O$34:$O$35</formula1>
    </dataValidation>
  </dataValidations>
  <pageMargins left="0.59055118110236227" right="0.27559055118110237" top="0.59055118110236227" bottom="0.51181102362204722" header="0.51181102362204722" footer="0.31496062992125984"/>
  <pageSetup paperSize="9" scale="82" fitToHeight="0" orientation="portrait" blackAndWhite="1" r:id="rId1"/>
  <headerFooter alignWithMargins="0">
    <oddFooter>&amp;L&amp;8Seite &amp;P / &amp;N&amp;R&amp;8Druckdatum: &amp;D, &amp;T</oddFooter>
  </headerFooter>
  <rowBreaks count="1" manualBreakCount="1">
    <brk id="67"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40</vt:i4>
      </vt:variant>
    </vt:vector>
  </HeadingPairs>
  <TitlesOfParts>
    <vt:vector size="61" baseType="lpstr">
      <vt:lpstr>Muster</vt:lpstr>
      <vt:lpstr>Einkommen &amp; Vermögen Teilh. 1 </vt:lpstr>
      <vt:lpstr>Teilh. 2</vt:lpstr>
      <vt:lpstr>Teilh. 3</vt:lpstr>
      <vt:lpstr>Teilh. 4</vt:lpstr>
      <vt:lpstr>Teilh. 5</vt:lpstr>
      <vt:lpstr>Teilh. 6</vt:lpstr>
      <vt:lpstr>Teilh. 7</vt:lpstr>
      <vt:lpstr>Teilh. 8</vt:lpstr>
      <vt:lpstr>Teilh. 9</vt:lpstr>
      <vt:lpstr>Teilh. 10</vt:lpstr>
      <vt:lpstr>Teilh. 11</vt:lpstr>
      <vt:lpstr>Teilh. 12</vt:lpstr>
      <vt:lpstr>Teilh. 13</vt:lpstr>
      <vt:lpstr>Teilh. 14</vt:lpstr>
      <vt:lpstr>Teilh. 15</vt:lpstr>
      <vt:lpstr>Teilh. 16</vt:lpstr>
      <vt:lpstr>Teilh. 17</vt:lpstr>
      <vt:lpstr>Teilh. 18</vt:lpstr>
      <vt:lpstr>Teilh. 19</vt:lpstr>
      <vt:lpstr>Teilh. 20</vt:lpstr>
      <vt:lpstr>'Einkommen &amp; Vermögen Teilh. 1 '!Druckbereich</vt:lpstr>
      <vt:lpstr>'Teilh. 10'!Druckbereich</vt:lpstr>
      <vt:lpstr>'Teilh. 11'!Druckbereich</vt:lpstr>
      <vt:lpstr>'Teilh. 12'!Druckbereich</vt:lpstr>
      <vt:lpstr>'Teilh. 13'!Druckbereich</vt:lpstr>
      <vt:lpstr>'Teilh. 14'!Druckbereich</vt:lpstr>
      <vt:lpstr>'Teilh. 15'!Druckbereich</vt:lpstr>
      <vt:lpstr>'Teilh. 16'!Druckbereich</vt:lpstr>
      <vt:lpstr>'Teilh. 17'!Druckbereich</vt:lpstr>
      <vt:lpstr>'Teilh. 18'!Druckbereich</vt:lpstr>
      <vt:lpstr>'Teilh. 19'!Druckbereich</vt:lpstr>
      <vt:lpstr>'Teilh. 2'!Druckbereich</vt:lpstr>
      <vt:lpstr>'Teilh. 20'!Druckbereich</vt:lpstr>
      <vt:lpstr>'Teilh. 3'!Druckbereich</vt:lpstr>
      <vt:lpstr>'Teilh. 4'!Druckbereich</vt:lpstr>
      <vt:lpstr>'Teilh. 5'!Druckbereich</vt:lpstr>
      <vt:lpstr>'Teilh. 6'!Druckbereich</vt:lpstr>
      <vt:lpstr>'Teilh. 7'!Druckbereich</vt:lpstr>
      <vt:lpstr>'Teilh. 8'!Druckbereich</vt:lpstr>
      <vt:lpstr>'Teilh. 9'!Druckbereich</vt:lpstr>
      <vt:lpstr>'Einkommen &amp; Vermögen Teilh. 1 '!Drucktitel</vt:lpstr>
      <vt:lpstr>'Teilh. 10'!Drucktitel</vt:lpstr>
      <vt:lpstr>'Teilh. 11'!Drucktitel</vt:lpstr>
      <vt:lpstr>'Teilh. 12'!Drucktitel</vt:lpstr>
      <vt:lpstr>'Teilh. 13'!Drucktitel</vt:lpstr>
      <vt:lpstr>'Teilh. 14'!Drucktitel</vt:lpstr>
      <vt:lpstr>'Teilh. 15'!Drucktitel</vt:lpstr>
      <vt:lpstr>'Teilh. 16'!Drucktitel</vt:lpstr>
      <vt:lpstr>'Teilh. 17'!Drucktitel</vt:lpstr>
      <vt:lpstr>'Teilh. 18'!Drucktitel</vt:lpstr>
      <vt:lpstr>'Teilh. 19'!Drucktitel</vt:lpstr>
      <vt:lpstr>'Teilh. 2'!Drucktitel</vt:lpstr>
      <vt:lpstr>'Teilh. 20'!Drucktitel</vt:lpstr>
      <vt:lpstr>'Teilh. 3'!Drucktitel</vt:lpstr>
      <vt:lpstr>'Teilh. 4'!Drucktitel</vt:lpstr>
      <vt:lpstr>'Teilh. 5'!Drucktitel</vt:lpstr>
      <vt:lpstr>'Teilh. 6'!Drucktitel</vt:lpstr>
      <vt:lpstr>'Teilh. 7'!Drucktitel</vt:lpstr>
      <vt:lpstr>'Teilh. 8'!Drucktitel</vt:lpstr>
      <vt:lpstr>'Teilh. 9'!Drucktitel</vt:lpstr>
    </vt:vector>
  </TitlesOfParts>
  <Company>Kantonale Verwaltung Schwyz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Ming_m</dc:creator>
  <cp:lastModifiedBy>Tisi Luisa</cp:lastModifiedBy>
  <cp:lastPrinted>2017-04-04T08:10:04Z</cp:lastPrinted>
  <dcterms:created xsi:type="dcterms:W3CDTF">2010-07-05T12:47:04Z</dcterms:created>
  <dcterms:modified xsi:type="dcterms:W3CDTF">2025-02-28T06:57:12Z</dcterms:modified>
</cp:coreProperties>
</file>